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9210" windowHeight="6525" activeTab="0"/>
  </bookViews>
  <sheets>
    <sheet name="пр1" sheetId="1" r:id="rId1"/>
    <sheet name="пр2" sheetId="2" r:id="rId2"/>
    <sheet name="пр 3." sheetId="3" r:id="rId3"/>
    <sheet name="пр 4." sheetId="4" r:id="rId4"/>
    <sheet name="пр5" sheetId="5" r:id="rId5"/>
    <sheet name="пр6" sheetId="6" r:id="rId6"/>
    <sheet name="Лист1" sheetId="7" r:id="rId7"/>
    <sheet name="Лист2" sheetId="8" r:id="rId8"/>
    <sheet name="Лист3" sheetId="9" r:id="rId9"/>
    <sheet name="Лист4" sheetId="10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<sst xmlns="http://schemas.openxmlformats.org/spreadsheetml/2006/main" count="581" uniqueCount="227">
  <si>
    <t>303</t>
  </si>
  <si>
    <t>(тыс.руб.)</t>
  </si>
  <si>
    <t>Наименование показателя</t>
  </si>
  <si>
    <t>Рз</t>
  </si>
  <si>
    <t>Пр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</si>
  <si>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</si>
  <si>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</si>
  <si>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</si>
  <si>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</si>
  <si>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</si>
  <si>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</si>
  <si>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Мобилизационная и вневойсковая подготовка</t>
  </si>
  <si>
    <t>03</t>
  </si>
  <si>
    <t>05</t>
  </si>
  <si>
    <t>Благоустройство</t>
  </si>
  <si>
    <t>10</t>
  </si>
  <si>
    <t>Мин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</si>
  <si>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</si>
  <si>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</si>
  <si>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</si>
  <si>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</si>
  <si>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</si>
  <si>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</si>
  <si>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Национальная оборона</t>
  </si>
  <si>
    <t>Осуществление первичного воинского учета на рерриториях, где отсутствют военные комиссариаты</t>
  </si>
  <si>
    <t>Жилищно-коммунальное хозяйство</t>
  </si>
  <si>
    <t>Социальная политика</t>
  </si>
  <si>
    <t>Пенсионное обеспечение</t>
  </si>
  <si>
    <t>Доплаты к пенсии государственных  служащих субъектов Росийской Федерации и муниципальных служащих</t>
  </si>
  <si>
    <t>Всеого расходов</t>
  </si>
  <si>
    <t>исполнено</t>
  </si>
  <si>
    <t>%исполн к плану</t>
  </si>
  <si>
    <t>План</t>
  </si>
  <si>
    <t>Код бюджетной класификации</t>
  </si>
  <si>
    <t>ДОХОДЫ</t>
  </si>
  <si>
    <t>Налоги на прибыль, доходы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</si>
  <si>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</si>
  <si>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</si>
  <si>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</si>
  <si>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</si>
  <si>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</si>
  <si>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на выравнивание бюджетной обеспеченности</t>
  </si>
  <si>
    <t>Расходы бюджета по ведомствнной структуре расходов</t>
  </si>
  <si>
    <t>Источники финансирования дефицита бюжетов -всего</t>
  </si>
  <si>
    <t>Код источника финансирования дефицита бюджета по бюджетной классификации</t>
  </si>
  <si>
    <t>в том числе:</t>
  </si>
  <si>
    <t xml:space="preserve">Источники внутреннего финансирования бюджетов </t>
  </si>
  <si>
    <t>из них:</t>
  </si>
  <si>
    <t>Увеличение прочих остатков денежных средств бюджетов поселений</t>
  </si>
  <si>
    <t>303 01 05 02 01 10 0000 510</t>
  </si>
  <si>
    <t>Уменьшение прочих остатков денежных средств бюджетов поселений</t>
  </si>
  <si>
    <t>303 01 05 02 01 10 0000 610</t>
  </si>
  <si>
    <t xml:space="preserve"> по разделам и подразделам  классификации расходов бюджетов</t>
  </si>
  <si>
    <t>000 1 00 00000 00 0000 000</t>
  </si>
  <si>
    <t>000 1 01 00000 00 0000 000</t>
  </si>
  <si>
    <t>000 1 06 00000 00 0000 000</t>
  </si>
  <si>
    <t>000 1 06 01030 10 0000 110</t>
  </si>
  <si>
    <t>000 1 06 06000 00 0000 110</t>
  </si>
  <si>
    <t>000 1 08 00000 00 0000 000</t>
  </si>
  <si>
    <t>000 1 08 04020 01 0000 110</t>
  </si>
  <si>
    <t xml:space="preserve">000 1 11 00000 00 0000 000 </t>
  </si>
  <si>
    <t>000 2 00 00000 00 0000 000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</si>
  <si>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</si>
  <si>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</si>
  <si>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</si>
  <si>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18210601030101000110</t>
  </si>
  <si>
    <t>18210606023101000110</t>
  </si>
  <si>
    <t>30310804020011000110</t>
  </si>
  <si>
    <t>30320201001100000151</t>
  </si>
  <si>
    <t>30320203015100000151</t>
  </si>
  <si>
    <t>000 00 00 00 00 0000 000</t>
  </si>
  <si>
    <t>000 01 00 00 00 0000 000</t>
  </si>
  <si>
    <t>000 01 05 00 00 0000 000</t>
  </si>
  <si>
    <t>Культура. Кинематография, средства массовой информации</t>
  </si>
  <si>
    <t>08</t>
  </si>
  <si>
    <t>Прочие неналоговые доходы</t>
  </si>
  <si>
    <t>000 1 17 05050 10 0000 180</t>
  </si>
  <si>
    <t>000 1 17 00000 00 0000 000</t>
  </si>
  <si>
    <t xml:space="preserve">Источники внешнего финансирования бюджетов </t>
  </si>
  <si>
    <t>Налоговые и неналоговые доходы</t>
  </si>
  <si>
    <t>Налог на доходы физичиских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</si>
  <si>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000 1 01 02010 01 0000 110</t>
  </si>
  <si>
    <t xml:space="preserve">Налог на имущество физических лиц </t>
  </si>
  <si>
    <t>Доходы бюджета</t>
  </si>
  <si>
    <t>Межбюджетные трансферты бюджетам муниципальных районов из бюджетов поселений</t>
  </si>
  <si>
    <t>13</t>
  </si>
  <si>
    <t>Функционирование административных комиссий</t>
  </si>
  <si>
    <t>ИТОГО ДОХОДЫ:</t>
  </si>
  <si>
    <t>Собственные доходы</t>
  </si>
  <si>
    <t>Уд.вес в сумме доходов</t>
  </si>
  <si>
    <t>Исполнение (тыс.руб)</t>
  </si>
  <si>
    <t>Исполнение %</t>
  </si>
  <si>
    <t>ИТОГО РАСХОДЫ:</t>
  </si>
  <si>
    <t>Жилищно-комунальное хозяйство</t>
  </si>
  <si>
    <t>Культура,кинематография и средства массовой информации</t>
  </si>
  <si>
    <t>АНАЛИЗ</t>
  </si>
  <si>
    <t>исполнения доходов и расходов бюджета Рассказихинского сельсовета</t>
  </si>
  <si>
    <t>540</t>
  </si>
  <si>
    <t>Обеспечение проведения выборов и референдумов</t>
  </si>
  <si>
    <t>07</t>
  </si>
  <si>
    <t xml:space="preserve">Проведение выборов в законодательные органы влласти субъекта РФ </t>
  </si>
  <si>
    <t>Национальная экономика</t>
  </si>
  <si>
    <t>Дорожное хозяйство (дорожные фонды)</t>
  </si>
  <si>
    <t>09</t>
  </si>
  <si>
    <t xml:space="preserve">Культура. Кинематография. </t>
  </si>
  <si>
    <t>Налоги на имущество физических лиц</t>
  </si>
  <si>
    <t>Штрафы, санкции, возмещение ущерба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</si>
  <si>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</si>
  <si>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000 01 03 00 00 0000 700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</si>
  <si>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</si>
  <si>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000 01 03 00 00 0000 800</t>
  </si>
  <si>
    <t>Исполнено</t>
  </si>
  <si>
    <t>Изменение остатков средств на счетах по учету средств бюджета</t>
  </si>
  <si>
    <t>Источники финансирования дефицита бюджетов -всего</t>
  </si>
  <si>
    <t>% исполнения</t>
  </si>
  <si>
    <t>Код дохода по КД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</si>
  <si>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</si>
  <si>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</si>
  <si>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182 1 01 02010 01 0000 110</t>
  </si>
  <si>
    <t>303 1 17 05050 10 0000 180</t>
  </si>
  <si>
    <t>121</t>
  </si>
  <si>
    <t>244</t>
  </si>
  <si>
    <t>851</t>
  </si>
  <si>
    <t>852</t>
  </si>
  <si>
    <t>312</t>
  </si>
  <si>
    <t>Национальная безопасность и правоохранительная деятельность</t>
  </si>
  <si>
    <t>Обеспечение пожарной безопасности</t>
  </si>
  <si>
    <t>Межбюджетные трансферты, передаваемые бюджетам сельских поселений из бюджетов муниципальных районов на осуществение части полномочий по решению вопросов местного значения в соответствии с заключенными соглашениями</t>
  </si>
  <si>
    <t>Учреждения по обеспечению хозяйственного обслуживания</t>
  </si>
  <si>
    <t>Оплата труда и начисления на выплаты по оплате труда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</si>
  <si>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</si>
  <si>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Перечисления другим бюджетам бюджетной системы Российской Федерации</t>
  </si>
  <si>
    <t>Прочая закупка товаров, работ и услуг для обеспечения государственных (муниципальных) нужд</t>
  </si>
  <si>
    <t>Содержание, ремонт, реконструкция автомобильных дорог, являющихся муниципальной собственностью</t>
  </si>
  <si>
    <t>Прочие мероприятия по благоустройству городских округов и поселений</t>
  </si>
  <si>
    <t>Проведение мероприятий по благоустройству кладбищ</t>
  </si>
  <si>
    <t>Другие вопросы в области культуры, кинематографии</t>
  </si>
  <si>
    <t>Мероприятия в сфере культуры и кинематографии</t>
  </si>
  <si>
    <t>Другие вопросы в области культуры</t>
  </si>
  <si>
    <t xml:space="preserve">Источники внутреннего финансирования дефицита бюжетов </t>
  </si>
  <si>
    <t>Код источника финансирования дефицита БК</t>
  </si>
  <si>
    <t>182 1 05 03010 01 0000 110</t>
  </si>
  <si>
    <t>Единый сельскохозяйственный налог</t>
  </si>
  <si>
    <t>182 1 06 06033 10 1000 110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</si>
  <si>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</si>
  <si>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</si>
  <si>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</t>
  </si>
  <si>
    <t>000 1 06 06033 10 0000 110</t>
  </si>
  <si>
    <t>000 1 06 06043 10 0000 110</t>
  </si>
  <si>
    <t>000 2 02 09054 10 0000 151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</si>
  <si>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</si>
  <si>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</si>
  <si>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</si>
  <si>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неналоговые доходы бюджетов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</si>
  <si>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</si>
  <si>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</si>
  <si>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</si>
  <si>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 органов местного самоуправления</t>
  </si>
  <si>
    <t>853</t>
  </si>
  <si>
    <t>0120010120</t>
  </si>
  <si>
    <t>0120010110</t>
  </si>
  <si>
    <t>9850060510</t>
  </si>
  <si>
    <t>0130010240</t>
  </si>
  <si>
    <t>0140070060</t>
  </si>
  <si>
    <t>0250010810</t>
  </si>
  <si>
    <t>120</t>
  </si>
  <si>
    <t>Уплата прочих налогов, сборов</t>
  </si>
  <si>
    <t>Уплата иных платежей</t>
  </si>
  <si>
    <t>9990014710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</si>
  <si>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</si>
  <si>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</si>
  <si>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0140051180</t>
  </si>
  <si>
    <t>9120067270</t>
  </si>
  <si>
    <t>9290018080</t>
  </si>
  <si>
    <t>92900S1200</t>
  </si>
  <si>
    <t>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</si>
  <si>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</t>
  </si>
  <si>
    <t xml:space="preserve"> 2300060990</t>
  </si>
  <si>
    <t>9020016510</t>
  </si>
  <si>
    <t>9040016270</t>
  </si>
  <si>
    <t>Фонд оплаты труда государственных (муниципальных) органов</t>
  </si>
  <si>
    <t>Уплата налога на имущество организаций и земельного налога</t>
  </si>
  <si>
    <t xml:space="preserve"> Расходы бюджета  </t>
  </si>
  <si>
    <t xml:space="preserve">Источники финансирования </t>
  </si>
  <si>
    <t xml:space="preserve"> дефицита бюджета по кодам классификации источников</t>
  </si>
  <si>
    <t>Доходы бюджета по кодам  классификации доходов бюджета муниципального образования Рассказихинский сельсовет за 2017 год</t>
  </si>
  <si>
    <t>182 1 06 01030 10 0000 110</t>
  </si>
  <si>
    <t>303 1 08 04020 01 0000 110</t>
  </si>
  <si>
    <t>303 1 11 05075 10 0000 120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</si>
  <si>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</si>
  <si>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303 1 16 51040 02 0000 140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</si>
  <si>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</si>
  <si>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303 2 02 15001 10 0000 151</t>
  </si>
  <si>
    <t>303 2 02 15002 10 0000 151</t>
  </si>
  <si>
    <t>303 2 02 35118 10 0000 151</t>
  </si>
  <si>
    <t>303 2 02 30024 10 0000 151</t>
  </si>
  <si>
    <t>303 2 02 49999 10 0000 151</t>
  </si>
  <si>
    <t>303 2 02 40014 10 0000 151</t>
  </si>
  <si>
    <t xml:space="preserve">  по кодам видов доходов, подвидов доходов, классификации операций сектора государственногоуправления, относящихся к доходм бюджета муниципального образования Рассказихинский сельсовет за 2017 год</t>
  </si>
  <si>
    <t>000 1 05 03010 01  0000 110</t>
  </si>
  <si>
    <t>000 1 11 05075 10 0000 120</t>
  </si>
  <si>
    <t>303 1 16 00000 02 0000 140</t>
  </si>
  <si>
    <t>000 2 02 15001 10 0000 151</t>
  </si>
  <si>
    <t>000 2 02 15002 10 0000 151</t>
  </si>
  <si>
    <t>000 2 02 30024 00 0000 151</t>
  </si>
  <si>
    <t>000 2 02 35118 10 0000 151</t>
  </si>
  <si>
    <t xml:space="preserve">Прочие межбюджетные  трансферты, передаваемые  бюджетам сельских поселений </t>
  </si>
  <si>
    <t>Прочие межбюджетные поступления в бюджеты сельских поселений от бюджетов муниципальных районов</t>
  </si>
  <si>
    <t xml:space="preserve">           муниципального образования  Рассказихинский  сельсовет за 2017год</t>
  </si>
  <si>
    <t>9990000000</t>
  </si>
  <si>
    <t>Расходы на выполнение других обязательств государства</t>
  </si>
  <si>
    <t>Прочие выплаты по обязательствам государства</t>
  </si>
  <si>
    <t xml:space="preserve">Прочая закупка товаров, работ и услуг для обеспечения государственных (муниципальных) нужд </t>
  </si>
  <si>
    <t>Исполнение судебных актов Российской Федерации и мировых соглашений по возмещениюпричиненного вреда</t>
  </si>
  <si>
    <t>831</t>
  </si>
  <si>
    <t>9990070420</t>
  </si>
  <si>
    <t>Исполнение расходных обязательств по вопросам местного значения</t>
  </si>
  <si>
    <t>9340060200</t>
  </si>
  <si>
    <t>муниципального образования Рассказихинский сельсовет за 2017 год</t>
  </si>
  <si>
    <t xml:space="preserve">  финансирования дефицитов бюджета  Рассказихинского сельсовета за 2017год</t>
  </si>
  <si>
    <t>Источники финансирования дефицита бюджета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бюджета Рассказихинского сельсовета за 2017 год</t>
  </si>
  <si>
    <t>Уточненный годовой план на 2017 год (тыс.руб.)</t>
  </si>
  <si>
    <t>за 2017 год</t>
  </si>
  <si>
    <t>Исполнено за 2017 г (тыс.руб.)</t>
  </si>
  <si>
    <t>Налоги на совокупный доход</t>
  </si>
  <si>
    <t xml:space="preserve">Приложение №1                        к решению  Совета депутатов Рассказихинского сельсовета от 19.04.2018 №40 </t>
  </si>
  <si>
    <t>Приложение №2                        к решению  Совета депутатов Рассказихинского сельсовета от 19.04.2018_№40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</si>
</sst>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12"/>
      <name val="Arial Narrow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76" fontId="9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2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/>
    </xf>
    <xf numFmtId="2" fontId="6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shrinkToFit="1"/>
    </xf>
    <xf numFmtId="49" fontId="8" fillId="33" borderId="14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left" vertical="center" wrapText="1"/>
    </xf>
    <xf numFmtId="176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left" vertical="top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Fill="1" applyBorder="1" applyAlignment="1">
      <alignment vertical="top"/>
    </xf>
    <xf numFmtId="176" fontId="6" fillId="0" borderId="14" xfId="0" applyNumberFormat="1" applyFont="1" applyBorder="1" applyAlignment="1">
      <alignment vertical="top"/>
    </xf>
    <xf numFmtId="176" fontId="6" fillId="33" borderId="14" xfId="0" applyNumberFormat="1" applyFont="1" applyFill="1" applyBorder="1" applyAlignment="1">
      <alignment vertical="top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2" fontId="6" fillId="0" borderId="14" xfId="0" applyNumberFormat="1" applyFont="1" applyFill="1" applyBorder="1" applyAlignment="1">
      <alignment vertical="top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176" fontId="6" fillId="33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6" fillId="33" borderId="14" xfId="0" applyNumberFormat="1" applyFont="1" applyFill="1" applyBorder="1" applyAlignment="1">
      <alignment horizontal="center" vertical="top" wrapText="1"/>
    </xf>
    <xf numFmtId="176" fontId="6" fillId="33" borderId="14" xfId="0" applyNumberFormat="1" applyFont="1" applyFill="1" applyBorder="1" applyAlignment="1">
      <alignment horizontal="center" vertical="top"/>
    </xf>
    <xf numFmtId="176" fontId="6" fillId="33" borderId="14" xfId="0" applyNumberFormat="1" applyFont="1" applyFill="1" applyBorder="1" applyAlignment="1">
      <alignment vertical="top" wrapText="1"/>
    </xf>
    <xf numFmtId="2" fontId="6" fillId="0" borderId="14" xfId="0" applyNumberFormat="1" applyFont="1" applyBorder="1" applyAlignment="1">
      <alignment vertical="top"/>
    </xf>
    <xf numFmtId="176" fontId="6" fillId="0" borderId="14" xfId="0" applyNumberFormat="1" applyFont="1" applyBorder="1" applyAlignment="1">
      <alignment horizontal="center" vertical="top" wrapText="1"/>
    </xf>
    <xf numFmtId="0" fontId="54" fillId="0" borderId="14" xfId="0" applyFont="1" applyBorder="1" applyAlignment="1">
      <alignment horizontal="left" vertical="top" wrapText="1"/>
    </xf>
    <xf numFmtId="176" fontId="6" fillId="0" borderId="14" xfId="0" applyNumberFormat="1" applyFont="1" applyBorder="1" applyAlignment="1">
      <alignment horizontal="center" vertical="top"/>
    </xf>
    <xf numFmtId="176" fontId="6" fillId="0" borderId="14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176" fontId="6" fillId="0" borderId="11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49" fontId="6" fillId="0" borderId="14" xfId="0" applyNumberFormat="1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7.375" style="56" customWidth="1"/>
    <col min="2" max="2" width="6.75390625" style="56" customWidth="1"/>
    <col min="3" max="3" width="6.375" style="56" customWidth="1"/>
    <col min="4" max="4" width="6.875" style="56" customWidth="1"/>
    <col min="5" max="5" width="8.25390625" style="56" hidden="1" customWidth="1"/>
    <col min="6" max="6" width="40.25390625" style="56" customWidth="1"/>
    <col min="7" max="7" width="7.875" style="56" customWidth="1"/>
    <col min="8" max="8" width="8.375" style="56" customWidth="1"/>
    <col min="9" max="9" width="13.75390625" style="0" customWidth="1"/>
    <col min="10" max="10" width="9.125" style="0" customWidth="1"/>
    <col min="13" max="13" width="28.00390625" style="0" customWidth="1"/>
  </cols>
  <sheetData>
    <row r="1" spans="7:9" s="55" customFormat="1" ht="15.75" customHeight="1">
      <c r="G1" s="128" t="s">
        <v>225</v>
      </c>
      <c r="H1" s="128"/>
      <c r="I1" s="128"/>
    </row>
    <row r="2" spans="7:9" s="55" customFormat="1" ht="15.75" customHeight="1">
      <c r="G2" s="128"/>
      <c r="H2" s="128"/>
      <c r="I2" s="128"/>
    </row>
    <row r="3" spans="7:13" s="55" customFormat="1" ht="69.75" customHeight="1">
      <c r="G3" s="128"/>
      <c r="H3" s="128"/>
      <c r="I3" s="128"/>
      <c r="M3" s="85"/>
    </row>
    <row r="4" spans="1:9" ht="38.25" customHeight="1">
      <c r="A4" s="136" t="s">
        <v>185</v>
      </c>
      <c r="B4" s="136"/>
      <c r="C4" s="136"/>
      <c r="D4" s="136"/>
      <c r="E4" s="136"/>
      <c r="F4" s="136"/>
      <c r="G4" s="136"/>
      <c r="H4" s="136"/>
      <c r="I4" s="136"/>
    </row>
    <row r="5" spans="1:9" ht="34.5" customHeight="1" hidden="1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5.75">
      <c r="A6" s="29"/>
      <c r="B6" s="29"/>
      <c r="C6" s="29"/>
      <c r="D6" s="29"/>
      <c r="E6" s="29"/>
      <c r="F6" s="29"/>
      <c r="G6" s="139" t="s">
        <v>1</v>
      </c>
      <c r="H6" s="139"/>
      <c r="I6" s="139"/>
    </row>
    <row r="7" spans="1:9" ht="61.5" customHeight="1">
      <c r="A7" s="144" t="s">
        <v>115</v>
      </c>
      <c r="B7" s="144"/>
      <c r="C7" s="144"/>
      <c r="D7" s="144"/>
      <c r="E7" s="144"/>
      <c r="F7" s="57" t="s">
        <v>2</v>
      </c>
      <c r="G7" s="57" t="s">
        <v>32</v>
      </c>
      <c r="H7" s="58" t="s">
        <v>111</v>
      </c>
      <c r="I7" s="58" t="s">
        <v>114</v>
      </c>
    </row>
    <row r="8" spans="1:9" ht="15.75">
      <c r="A8" s="131">
        <v>2</v>
      </c>
      <c r="B8" s="131"/>
      <c r="C8" s="131"/>
      <c r="D8" s="131"/>
      <c r="E8" s="131"/>
      <c r="F8" s="59">
        <v>3</v>
      </c>
      <c r="G8" s="59">
        <v>4</v>
      </c>
      <c r="H8" s="59">
        <v>5</v>
      </c>
      <c r="I8" s="67"/>
    </row>
    <row r="9" spans="1:11" ht="14.25" customHeight="1">
      <c r="A9" s="137"/>
      <c r="B9" s="138"/>
      <c r="C9" s="138"/>
      <c r="D9" s="138"/>
      <c r="E9" s="138"/>
      <c r="F9" s="61" t="s">
        <v>62</v>
      </c>
      <c r="G9" s="90">
        <f>G11+G13+G12+G14+G15+G16+G17+G19+G20+G21+G22+G23+G25+G24</f>
        <v>2198.4</v>
      </c>
      <c r="H9" s="90">
        <f>H11+H12+H13+H14+H15+H16+H17+H19+H20+H21+H23+H25+H24+H22+H18</f>
        <v>2352.8</v>
      </c>
      <c r="I9" s="91">
        <f>H9*100/G9</f>
        <v>107.02328966521107</v>
      </c>
      <c r="J9" s="16"/>
      <c r="K9" s="17"/>
    </row>
    <row r="10" spans="1:11" ht="15.75">
      <c r="A10" s="137"/>
      <c r="B10" s="138"/>
      <c r="C10" s="138"/>
      <c r="D10" s="138"/>
      <c r="E10" s="138"/>
      <c r="F10" s="62" t="s">
        <v>63</v>
      </c>
      <c r="G10" s="90"/>
      <c r="H10" s="90"/>
      <c r="I10" s="91"/>
      <c r="J10" s="9"/>
      <c r="K10" s="18"/>
    </row>
    <row r="11" spans="1:11" ht="129" customHeight="1">
      <c r="A11" s="132" t="s">
        <v>118</v>
      </c>
      <c r="B11" s="132"/>
      <c r="C11" s="132"/>
      <c r="D11" s="132"/>
      <c r="E11" s="60"/>
      <c r="F11" s="93" t="s">
        <v>116</v>
      </c>
      <c r="G11" s="90">
        <v>34</v>
      </c>
      <c r="H11" s="90">
        <v>23.6</v>
      </c>
      <c r="I11" s="91">
        <f aca="true" t="shared" si="0" ref="I11:I25">H11*100/G11</f>
        <v>69.41176470588235</v>
      </c>
      <c r="J11" s="9"/>
      <c r="K11" s="18"/>
    </row>
    <row r="12" spans="1:11" ht="27" customHeight="1">
      <c r="A12" s="133" t="s">
        <v>141</v>
      </c>
      <c r="B12" s="134"/>
      <c r="C12" s="134"/>
      <c r="D12" s="135"/>
      <c r="E12" s="60"/>
      <c r="F12" s="93" t="s">
        <v>142</v>
      </c>
      <c r="G12" s="90"/>
      <c r="H12" s="99">
        <v>2.7</v>
      </c>
      <c r="I12" s="91"/>
      <c r="J12" s="9"/>
      <c r="K12" s="18"/>
    </row>
    <row r="13" spans="1:11" ht="77.25" customHeight="1">
      <c r="A13" s="129" t="s">
        <v>186</v>
      </c>
      <c r="B13" s="129"/>
      <c r="C13" s="129"/>
      <c r="D13" s="129"/>
      <c r="E13" s="63" t="s">
        <v>65</v>
      </c>
      <c r="F13" s="94" t="s">
        <v>152</v>
      </c>
      <c r="G13" s="90">
        <v>117</v>
      </c>
      <c r="H13" s="90">
        <v>116.7</v>
      </c>
      <c r="I13" s="91">
        <f t="shared" si="0"/>
        <v>99.74358974358974</v>
      </c>
      <c r="J13" s="9"/>
      <c r="K13" s="18"/>
    </row>
    <row r="14" spans="1:11" ht="66.75" customHeight="1">
      <c r="A14" s="129" t="s">
        <v>143</v>
      </c>
      <c r="B14" s="130"/>
      <c r="C14" s="130"/>
      <c r="D14" s="130"/>
      <c r="E14" s="60"/>
      <c r="F14" s="94" t="s">
        <v>144</v>
      </c>
      <c r="G14" s="90">
        <v>256</v>
      </c>
      <c r="H14" s="90">
        <v>467.8</v>
      </c>
      <c r="I14" s="91">
        <f t="shared" si="0"/>
        <v>182.734375</v>
      </c>
      <c r="J14" s="9"/>
      <c r="K14" s="18"/>
    </row>
    <row r="15" spans="1:11" ht="65.25" customHeight="1">
      <c r="A15" s="129" t="s">
        <v>145</v>
      </c>
      <c r="B15" s="130"/>
      <c r="C15" s="130"/>
      <c r="D15" s="130"/>
      <c r="E15" s="63" t="s">
        <v>66</v>
      </c>
      <c r="F15" s="94" t="s">
        <v>146</v>
      </c>
      <c r="G15" s="90">
        <v>429</v>
      </c>
      <c r="H15" s="90">
        <v>560.2</v>
      </c>
      <c r="I15" s="91">
        <f t="shared" si="0"/>
        <v>130.5827505827506</v>
      </c>
      <c r="J15" s="5"/>
      <c r="K15" s="19"/>
    </row>
    <row r="16" spans="1:11" ht="130.5" customHeight="1">
      <c r="A16" s="129" t="s">
        <v>187</v>
      </c>
      <c r="B16" s="130"/>
      <c r="C16" s="130"/>
      <c r="D16" s="130"/>
      <c r="E16" s="63" t="s">
        <v>67</v>
      </c>
      <c r="F16" s="93" t="s">
        <v>117</v>
      </c>
      <c r="G16" s="90">
        <v>0.3</v>
      </c>
      <c r="H16" s="90">
        <v>3.3</v>
      </c>
      <c r="I16" s="91">
        <f t="shared" si="0"/>
        <v>1100</v>
      </c>
      <c r="J16" s="5"/>
      <c r="K16" s="19"/>
    </row>
    <row r="17" spans="1:11" ht="94.5" customHeight="1">
      <c r="A17" s="140" t="s">
        <v>188</v>
      </c>
      <c r="B17" s="141"/>
      <c r="C17" s="141"/>
      <c r="D17" s="141"/>
      <c r="E17" s="63"/>
      <c r="F17" s="93" t="s">
        <v>189</v>
      </c>
      <c r="G17" s="90">
        <v>6</v>
      </c>
      <c r="H17" s="90">
        <v>5.9</v>
      </c>
      <c r="I17" s="91"/>
      <c r="J17" s="5"/>
      <c r="K17" s="19"/>
    </row>
    <row r="18" spans="1:11" ht="94.5" customHeight="1">
      <c r="A18" s="140" t="s">
        <v>190</v>
      </c>
      <c r="B18" s="141"/>
      <c r="C18" s="141"/>
      <c r="D18" s="141"/>
      <c r="E18" s="63"/>
      <c r="F18" s="93" t="s">
        <v>191</v>
      </c>
      <c r="G18" s="90"/>
      <c r="H18" s="90">
        <v>0.5</v>
      </c>
      <c r="I18" s="91"/>
      <c r="J18" s="5"/>
      <c r="K18" s="19"/>
    </row>
    <row r="19" spans="1:11" ht="36" customHeight="1">
      <c r="A19" s="132" t="s">
        <v>119</v>
      </c>
      <c r="B19" s="142"/>
      <c r="C19" s="142"/>
      <c r="D19" s="142"/>
      <c r="E19" s="63"/>
      <c r="F19" s="95" t="s">
        <v>153</v>
      </c>
      <c r="G19" s="90">
        <v>199</v>
      </c>
      <c r="H19" s="90">
        <v>15</v>
      </c>
      <c r="I19" s="91">
        <f t="shared" si="0"/>
        <v>7.5376884422110555</v>
      </c>
      <c r="J19" s="9"/>
      <c r="K19" s="18"/>
    </row>
    <row r="20" spans="1:11" ht="48.75" customHeight="1">
      <c r="A20" s="129" t="s">
        <v>192</v>
      </c>
      <c r="B20" s="129"/>
      <c r="C20" s="129"/>
      <c r="D20" s="129"/>
      <c r="E20" s="63" t="s">
        <v>68</v>
      </c>
      <c r="F20" s="94" t="s">
        <v>64</v>
      </c>
      <c r="G20" s="90">
        <v>27.6</v>
      </c>
      <c r="H20" s="90">
        <v>27.6</v>
      </c>
      <c r="I20" s="91">
        <f t="shared" si="0"/>
        <v>100</v>
      </c>
      <c r="J20" s="5"/>
      <c r="K20" s="19"/>
    </row>
    <row r="21" spans="1:11" ht="57" customHeight="1">
      <c r="A21" s="132" t="s">
        <v>193</v>
      </c>
      <c r="B21" s="132"/>
      <c r="C21" s="132"/>
      <c r="D21" s="132"/>
      <c r="E21" s="63"/>
      <c r="F21" s="93" t="s">
        <v>151</v>
      </c>
      <c r="G21" s="90">
        <v>689.5</v>
      </c>
      <c r="H21" s="90">
        <v>689.5</v>
      </c>
      <c r="I21" s="91">
        <f t="shared" si="0"/>
        <v>100</v>
      </c>
      <c r="J21" s="5"/>
      <c r="K21" s="19"/>
    </row>
    <row r="22" spans="1:11" s="28" customFormat="1" ht="72.75" customHeight="1">
      <c r="A22" s="129" t="s">
        <v>195</v>
      </c>
      <c r="B22" s="129"/>
      <c r="C22" s="129"/>
      <c r="D22" s="129"/>
      <c r="E22" s="63"/>
      <c r="F22" s="94" t="s">
        <v>154</v>
      </c>
      <c r="G22" s="90">
        <v>3</v>
      </c>
      <c r="H22" s="90">
        <v>3</v>
      </c>
      <c r="I22" s="90">
        <f t="shared" si="0"/>
        <v>100</v>
      </c>
      <c r="J22" s="15"/>
      <c r="K22" s="121"/>
    </row>
    <row r="23" spans="1:9" ht="78.75">
      <c r="A23" s="129" t="s">
        <v>194</v>
      </c>
      <c r="B23" s="130"/>
      <c r="C23" s="130"/>
      <c r="D23" s="130"/>
      <c r="E23" s="63" t="s">
        <v>69</v>
      </c>
      <c r="F23" s="94" t="s">
        <v>150</v>
      </c>
      <c r="G23" s="90">
        <v>29</v>
      </c>
      <c r="H23" s="90">
        <v>29</v>
      </c>
      <c r="I23" s="91">
        <f t="shared" si="0"/>
        <v>100</v>
      </c>
    </row>
    <row r="24" spans="1:9" ht="126">
      <c r="A24" s="143" t="s">
        <v>197</v>
      </c>
      <c r="B24" s="143"/>
      <c r="C24" s="143"/>
      <c r="D24" s="143"/>
      <c r="E24" s="64"/>
      <c r="F24" s="96" t="s">
        <v>127</v>
      </c>
      <c r="G24" s="92">
        <v>320.8</v>
      </c>
      <c r="H24" s="92">
        <v>320.8</v>
      </c>
      <c r="I24" s="91">
        <f t="shared" si="0"/>
        <v>100</v>
      </c>
    </row>
    <row r="25" spans="1:9" ht="69.75" customHeight="1">
      <c r="A25" s="129" t="s">
        <v>196</v>
      </c>
      <c r="B25" s="130"/>
      <c r="C25" s="130"/>
      <c r="D25" s="130"/>
      <c r="E25" s="62"/>
      <c r="F25" s="94" t="s">
        <v>206</v>
      </c>
      <c r="G25" s="90">
        <v>87.2</v>
      </c>
      <c r="H25" s="90">
        <v>87.2</v>
      </c>
      <c r="I25" s="91">
        <f t="shared" si="0"/>
        <v>100</v>
      </c>
    </row>
    <row r="26" spans="1:9" ht="15.75">
      <c r="A26" s="65"/>
      <c r="B26" s="65"/>
      <c r="C26" s="65"/>
      <c r="D26" s="65"/>
      <c r="E26" s="65"/>
      <c r="F26" s="97"/>
      <c r="G26" s="65"/>
      <c r="H26" s="65"/>
      <c r="I26" s="1"/>
    </row>
    <row r="27" spans="1:9" ht="15.75">
      <c r="A27" s="65"/>
      <c r="B27" s="65"/>
      <c r="C27" s="65"/>
      <c r="D27" s="65"/>
      <c r="E27" s="65"/>
      <c r="F27" s="97"/>
      <c r="G27" s="65"/>
      <c r="H27" s="65"/>
      <c r="I27" s="1"/>
    </row>
    <row r="28" spans="1:9" ht="15.75">
      <c r="A28" s="29"/>
      <c r="B28" s="29"/>
      <c r="C28" s="29"/>
      <c r="D28" s="29"/>
      <c r="E28" s="29"/>
      <c r="F28" s="98"/>
      <c r="G28" s="29"/>
      <c r="H28" s="29"/>
      <c r="I28" s="1"/>
    </row>
    <row r="29" spans="1:9" ht="15.75">
      <c r="A29" s="29"/>
      <c r="B29" s="29"/>
      <c r="C29" s="29"/>
      <c r="D29" s="29"/>
      <c r="E29" s="29"/>
      <c r="F29" s="29"/>
      <c r="G29" s="29"/>
      <c r="H29" s="29"/>
      <c r="I29" s="1"/>
    </row>
    <row r="30" spans="1:9" ht="15.75">
      <c r="A30" s="29"/>
      <c r="B30" s="29"/>
      <c r="C30" s="29"/>
      <c r="D30" s="29"/>
      <c r="E30" s="29"/>
      <c r="F30" s="29"/>
      <c r="G30" s="29"/>
      <c r="H30" s="29"/>
      <c r="I30" s="1"/>
    </row>
  </sheetData>
  <sheetProtection/>
  <mergeCells count="22">
    <mergeCell ref="A7:E7"/>
    <mergeCell ref="A16:D16"/>
    <mergeCell ref="A15:D15"/>
    <mergeCell ref="A25:D25"/>
    <mergeCell ref="A23:D23"/>
    <mergeCell ref="A17:D17"/>
    <mergeCell ref="A19:D19"/>
    <mergeCell ref="A18:D18"/>
    <mergeCell ref="A22:D22"/>
    <mergeCell ref="A20:D20"/>
    <mergeCell ref="A24:D24"/>
    <mergeCell ref="A21:D21"/>
    <mergeCell ref="G1:I3"/>
    <mergeCell ref="A13:D13"/>
    <mergeCell ref="A14:D14"/>
    <mergeCell ref="A8:E8"/>
    <mergeCell ref="A11:D11"/>
    <mergeCell ref="A12:D12"/>
    <mergeCell ref="A4:I5"/>
    <mergeCell ref="A10:E10"/>
    <mergeCell ref="G6:I6"/>
    <mergeCell ref="A9:E9"/>
  </mergeCells>
  <printOptions/>
  <pageMargins left="0.984251968503937" right="0.31496062992125984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1" sqref="G1:I3"/>
    </sheetView>
  </sheetViews>
  <sheetFormatPr defaultColWidth="9.00390625" defaultRowHeight="12.75"/>
  <cols>
    <col min="1" max="1" width="40.625" style="29" customWidth="1"/>
    <col min="2" max="2" width="7.375" style="29" customWidth="1"/>
    <col min="3" max="3" width="6.75390625" style="29" customWidth="1"/>
    <col min="4" max="4" width="6.375" style="29" customWidth="1"/>
    <col min="5" max="5" width="10.375" style="29" customWidth="1"/>
    <col min="6" max="6" width="0.12890625" style="29" hidden="1" customWidth="1"/>
    <col min="7" max="7" width="10.125" style="68" customWidth="1"/>
    <col min="8" max="8" width="10.375" style="68" customWidth="1"/>
    <col min="9" max="9" width="9.875" style="29" bestFit="1" customWidth="1"/>
  </cols>
  <sheetData>
    <row r="1" spans="1:9" ht="15.75" customHeight="1">
      <c r="A1" s="55"/>
      <c r="E1" s="84"/>
      <c r="F1" s="84"/>
      <c r="G1" s="128" t="s">
        <v>226</v>
      </c>
      <c r="H1" s="128"/>
      <c r="I1" s="128"/>
    </row>
    <row r="2" spans="5:9" ht="15.75" customHeight="1">
      <c r="E2" s="84"/>
      <c r="F2" s="84"/>
      <c r="G2" s="128"/>
      <c r="H2" s="128"/>
      <c r="I2" s="128"/>
    </row>
    <row r="3" spans="5:9" ht="48.75" customHeight="1">
      <c r="E3" s="84"/>
      <c r="F3" s="84"/>
      <c r="G3" s="128"/>
      <c r="H3" s="128"/>
      <c r="I3" s="128"/>
    </row>
    <row r="4" spans="1:9" ht="15.75" customHeight="1">
      <c r="A4" s="55"/>
      <c r="E4" s="84"/>
      <c r="F4" s="84"/>
      <c r="G4" s="84"/>
      <c r="H4" s="84"/>
      <c r="I4" s="84"/>
    </row>
    <row r="5" spans="1:9" ht="15.75">
      <c r="A5" s="148" t="s">
        <v>83</v>
      </c>
      <c r="B5" s="148"/>
      <c r="C5" s="148"/>
      <c r="D5" s="148"/>
      <c r="E5" s="148"/>
      <c r="F5" s="148"/>
      <c r="G5" s="148"/>
      <c r="H5" s="148"/>
      <c r="I5" s="148"/>
    </row>
    <row r="6" spans="1:9" ht="15.75" customHeight="1">
      <c r="A6" s="149" t="s">
        <v>198</v>
      </c>
      <c r="B6" s="149"/>
      <c r="C6" s="149"/>
      <c r="D6" s="149"/>
      <c r="E6" s="149"/>
      <c r="F6" s="149"/>
      <c r="G6" s="149"/>
      <c r="H6" s="149"/>
      <c r="I6" s="149"/>
    </row>
    <row r="7" spans="1:9" ht="33.75" customHeight="1">
      <c r="A7" s="149"/>
      <c r="B7" s="149"/>
      <c r="C7" s="149"/>
      <c r="D7" s="149"/>
      <c r="E7" s="149"/>
      <c r="F7" s="149"/>
      <c r="G7" s="149"/>
      <c r="H7" s="149"/>
      <c r="I7" s="149"/>
    </row>
    <row r="8" ht="15.75">
      <c r="I8" s="30" t="s">
        <v>1</v>
      </c>
    </row>
    <row r="9" spans="1:9" ht="47.25">
      <c r="A9" s="57" t="s">
        <v>2</v>
      </c>
      <c r="B9" s="144" t="s">
        <v>33</v>
      </c>
      <c r="C9" s="144"/>
      <c r="D9" s="144"/>
      <c r="E9" s="144"/>
      <c r="F9" s="144"/>
      <c r="G9" s="100" t="s">
        <v>32</v>
      </c>
      <c r="H9" s="101" t="s">
        <v>30</v>
      </c>
      <c r="I9" s="102" t="s">
        <v>31</v>
      </c>
    </row>
    <row r="10" spans="1:9" ht="15.75">
      <c r="A10" s="59">
        <v>1</v>
      </c>
      <c r="B10" s="131">
        <v>2</v>
      </c>
      <c r="C10" s="131"/>
      <c r="D10" s="131"/>
      <c r="E10" s="131"/>
      <c r="F10" s="131"/>
      <c r="G10" s="69">
        <v>3</v>
      </c>
      <c r="H10" s="69">
        <v>4</v>
      </c>
      <c r="I10" s="59">
        <v>5</v>
      </c>
    </row>
    <row r="11" spans="1:9" ht="26.25" customHeight="1">
      <c r="A11" s="103" t="s">
        <v>34</v>
      </c>
      <c r="B11" s="145"/>
      <c r="C11" s="145"/>
      <c r="D11" s="145"/>
      <c r="E11" s="145"/>
      <c r="F11" s="105"/>
      <c r="G11" s="106">
        <f>G12+G29</f>
        <v>2198.4</v>
      </c>
      <c r="H11" s="106">
        <f>H12+H29</f>
        <v>2352.8</v>
      </c>
      <c r="I11" s="107">
        <f aca="true" t="shared" si="0" ref="I11:I35">H11*100/G11</f>
        <v>107.02328966521107</v>
      </c>
    </row>
    <row r="12" spans="1:9" s="38" customFormat="1" ht="33.75" customHeight="1">
      <c r="A12" s="103" t="s">
        <v>79</v>
      </c>
      <c r="B12" s="146" t="s">
        <v>53</v>
      </c>
      <c r="C12" s="147"/>
      <c r="D12" s="147"/>
      <c r="E12" s="147"/>
      <c r="F12" s="147"/>
      <c r="G12" s="106">
        <f>G13+G16+G21+G23+G27</f>
        <v>1041.3</v>
      </c>
      <c r="H12" s="106">
        <f>H13+H16+H21+H23+H27+H25</f>
        <v>1195.7</v>
      </c>
      <c r="I12" s="107">
        <f>H12*100/G12</f>
        <v>114.82761932200135</v>
      </c>
    </row>
    <row r="13" spans="1:9" s="38" customFormat="1" ht="15.75">
      <c r="A13" s="105" t="s">
        <v>35</v>
      </c>
      <c r="B13" s="146" t="s">
        <v>54</v>
      </c>
      <c r="C13" s="147"/>
      <c r="D13" s="147"/>
      <c r="E13" s="147"/>
      <c r="F13" s="147"/>
      <c r="G13" s="106">
        <f>G14</f>
        <v>34</v>
      </c>
      <c r="H13" s="106">
        <f>H14+H15</f>
        <v>26.3</v>
      </c>
      <c r="I13" s="107">
        <f t="shared" si="0"/>
        <v>77.3529411764706</v>
      </c>
    </row>
    <row r="14" spans="1:9" ht="96" customHeight="1">
      <c r="A14" s="103" t="s">
        <v>80</v>
      </c>
      <c r="B14" s="146" t="s">
        <v>81</v>
      </c>
      <c r="C14" s="147"/>
      <c r="D14" s="147"/>
      <c r="E14" s="147"/>
      <c r="F14" s="147"/>
      <c r="G14" s="106">
        <v>34</v>
      </c>
      <c r="H14" s="106">
        <v>23.6</v>
      </c>
      <c r="I14" s="107"/>
    </row>
    <row r="15" spans="1:9" ht="24.75" customHeight="1">
      <c r="A15" s="93" t="s">
        <v>142</v>
      </c>
      <c r="B15" s="133" t="s">
        <v>199</v>
      </c>
      <c r="C15" s="134"/>
      <c r="D15" s="134"/>
      <c r="E15" s="135"/>
      <c r="F15" s="109"/>
      <c r="G15" s="106"/>
      <c r="H15" s="110">
        <v>2.7</v>
      </c>
      <c r="I15" s="107"/>
    </row>
    <row r="16" spans="1:9" s="38" customFormat="1" ht="33" customHeight="1">
      <c r="A16" s="103" t="s">
        <v>36</v>
      </c>
      <c r="B16" s="146" t="s">
        <v>55</v>
      </c>
      <c r="C16" s="147"/>
      <c r="D16" s="147"/>
      <c r="E16" s="147"/>
      <c r="F16" s="147"/>
      <c r="G16" s="106">
        <f>G17+G18</f>
        <v>802</v>
      </c>
      <c r="H16" s="106">
        <f>H17+H18</f>
        <v>1144.7</v>
      </c>
      <c r="I16" s="107">
        <f t="shared" si="0"/>
        <v>142.73067331670822</v>
      </c>
    </row>
    <row r="17" spans="1:9" ht="21" customHeight="1">
      <c r="A17" s="103" t="s">
        <v>82</v>
      </c>
      <c r="B17" s="146" t="s">
        <v>56</v>
      </c>
      <c r="C17" s="147"/>
      <c r="D17" s="147"/>
      <c r="E17" s="147"/>
      <c r="F17" s="147"/>
      <c r="G17" s="106">
        <v>117</v>
      </c>
      <c r="H17" s="111">
        <v>116.7</v>
      </c>
      <c r="I17" s="107">
        <f t="shared" si="0"/>
        <v>99.74358974358974</v>
      </c>
    </row>
    <row r="18" spans="1:9" ht="23.25" customHeight="1">
      <c r="A18" s="103" t="s">
        <v>37</v>
      </c>
      <c r="B18" s="146" t="s">
        <v>57</v>
      </c>
      <c r="C18" s="147"/>
      <c r="D18" s="147"/>
      <c r="E18" s="147"/>
      <c r="F18" s="147"/>
      <c r="G18" s="112">
        <f>G19+G20</f>
        <v>685</v>
      </c>
      <c r="H18" s="111">
        <f>H19+H20</f>
        <v>1028</v>
      </c>
      <c r="I18" s="113">
        <f t="shared" si="0"/>
        <v>150.07299270072994</v>
      </c>
    </row>
    <row r="19" spans="1:9" ht="77.25" customHeight="1">
      <c r="A19" s="103" t="s">
        <v>144</v>
      </c>
      <c r="B19" s="146" t="s">
        <v>147</v>
      </c>
      <c r="C19" s="146"/>
      <c r="D19" s="146"/>
      <c r="E19" s="146"/>
      <c r="F19" s="109"/>
      <c r="G19" s="106">
        <v>256</v>
      </c>
      <c r="H19" s="106">
        <v>467.8</v>
      </c>
      <c r="I19" s="107">
        <f>H19*100/G19</f>
        <v>182.734375</v>
      </c>
    </row>
    <row r="20" spans="1:9" ht="79.5" customHeight="1">
      <c r="A20" s="103" t="s">
        <v>146</v>
      </c>
      <c r="B20" s="146" t="s">
        <v>148</v>
      </c>
      <c r="C20" s="146"/>
      <c r="D20" s="146"/>
      <c r="E20" s="146"/>
      <c r="F20" s="109"/>
      <c r="G20" s="106">
        <v>429</v>
      </c>
      <c r="H20" s="106">
        <v>560.2</v>
      </c>
      <c r="I20" s="107">
        <f>H20*100/G20</f>
        <v>130.5827505827506</v>
      </c>
    </row>
    <row r="21" spans="1:9" s="38" customFormat="1" ht="21" customHeight="1">
      <c r="A21" s="103" t="s">
        <v>38</v>
      </c>
      <c r="B21" s="146" t="s">
        <v>58</v>
      </c>
      <c r="C21" s="147"/>
      <c r="D21" s="147"/>
      <c r="E21" s="147"/>
      <c r="F21" s="147"/>
      <c r="G21" s="106">
        <f>G22</f>
        <v>0.3</v>
      </c>
      <c r="H21" s="106">
        <f>H22</f>
        <v>3.3</v>
      </c>
      <c r="I21" s="114">
        <f>H21*100/G21</f>
        <v>1100</v>
      </c>
    </row>
    <row r="22" spans="1:9" ht="135" customHeight="1">
      <c r="A22" s="93" t="s">
        <v>117</v>
      </c>
      <c r="B22" s="146" t="s">
        <v>59</v>
      </c>
      <c r="C22" s="147"/>
      <c r="D22" s="147"/>
      <c r="E22" s="147"/>
      <c r="F22" s="147"/>
      <c r="G22" s="106">
        <v>0.3</v>
      </c>
      <c r="H22" s="106">
        <v>3.3</v>
      </c>
      <c r="I22" s="107">
        <f t="shared" si="0"/>
        <v>1100</v>
      </c>
    </row>
    <row r="23" spans="1:9" ht="49.5" customHeight="1">
      <c r="A23" s="103" t="s">
        <v>39</v>
      </c>
      <c r="B23" s="146" t="s">
        <v>60</v>
      </c>
      <c r="C23" s="147"/>
      <c r="D23" s="147"/>
      <c r="E23" s="147"/>
      <c r="F23" s="147"/>
      <c r="G23" s="106">
        <f>+G24</f>
        <v>6</v>
      </c>
      <c r="H23" s="106">
        <f>+H24</f>
        <v>5.9</v>
      </c>
      <c r="I23" s="107">
        <f t="shared" si="0"/>
        <v>98.33333333333333</v>
      </c>
    </row>
    <row r="24" spans="1:9" ht="115.5" customHeight="1">
      <c r="A24" s="93" t="s">
        <v>189</v>
      </c>
      <c r="B24" s="146" t="s">
        <v>200</v>
      </c>
      <c r="C24" s="147"/>
      <c r="D24" s="147"/>
      <c r="E24" s="147"/>
      <c r="F24" s="147"/>
      <c r="G24" s="106">
        <v>6</v>
      </c>
      <c r="H24" s="106">
        <v>5.9</v>
      </c>
      <c r="I24" s="107">
        <f t="shared" si="0"/>
        <v>98.33333333333333</v>
      </c>
    </row>
    <row r="25" spans="1:9" ht="115.5" customHeight="1">
      <c r="A25" s="103" t="s">
        <v>106</v>
      </c>
      <c r="B25" s="140" t="s">
        <v>201</v>
      </c>
      <c r="C25" s="141"/>
      <c r="D25" s="141"/>
      <c r="E25" s="141"/>
      <c r="F25" s="109"/>
      <c r="G25" s="106">
        <f>G26</f>
        <v>0</v>
      </c>
      <c r="H25" s="106">
        <f>H26</f>
        <v>0.5</v>
      </c>
      <c r="I25" s="107"/>
    </row>
    <row r="26" spans="1:9" ht="115.5" customHeight="1">
      <c r="A26" s="93" t="s">
        <v>191</v>
      </c>
      <c r="B26" s="140" t="s">
        <v>190</v>
      </c>
      <c r="C26" s="141"/>
      <c r="D26" s="141"/>
      <c r="E26" s="141"/>
      <c r="F26" s="109"/>
      <c r="G26" s="106"/>
      <c r="H26" s="106">
        <v>0.5</v>
      </c>
      <c r="I26" s="107"/>
    </row>
    <row r="27" spans="1:9" ht="15.75">
      <c r="A27" s="103" t="s">
        <v>75</v>
      </c>
      <c r="B27" s="146" t="s">
        <v>77</v>
      </c>
      <c r="C27" s="146"/>
      <c r="D27" s="146"/>
      <c r="E27" s="146"/>
      <c r="F27" s="146"/>
      <c r="G27" s="106">
        <v>199</v>
      </c>
      <c r="H27" s="106">
        <f>H28</f>
        <v>15</v>
      </c>
      <c r="I27" s="107">
        <f t="shared" si="0"/>
        <v>7.5376884422110555</v>
      </c>
    </row>
    <row r="28" spans="1:9" ht="15.75">
      <c r="A28" s="103" t="s">
        <v>75</v>
      </c>
      <c r="B28" s="146" t="s">
        <v>76</v>
      </c>
      <c r="C28" s="146"/>
      <c r="D28" s="146"/>
      <c r="E28" s="146"/>
      <c r="F28" s="146"/>
      <c r="G28" s="106">
        <v>199</v>
      </c>
      <c r="H28" s="106">
        <v>15</v>
      </c>
      <c r="I28" s="107">
        <f t="shared" si="0"/>
        <v>7.5376884422110555</v>
      </c>
    </row>
    <row r="29" spans="1:9" ht="15.75">
      <c r="A29" s="103" t="s">
        <v>40</v>
      </c>
      <c r="B29" s="146" t="s">
        <v>61</v>
      </c>
      <c r="C29" s="147"/>
      <c r="D29" s="147"/>
      <c r="E29" s="147"/>
      <c r="F29" s="147"/>
      <c r="G29" s="106">
        <f>G30+G31+G32+G33+G34+G35</f>
        <v>1157.1000000000001</v>
      </c>
      <c r="H29" s="106">
        <f>H30+H31+H32+H33+H34+H35</f>
        <v>1157.1000000000001</v>
      </c>
      <c r="I29" s="107">
        <f t="shared" si="0"/>
        <v>100</v>
      </c>
    </row>
    <row r="30" spans="1:9" ht="31.5">
      <c r="A30" s="103" t="s">
        <v>41</v>
      </c>
      <c r="B30" s="146" t="s">
        <v>202</v>
      </c>
      <c r="C30" s="147"/>
      <c r="D30" s="147"/>
      <c r="E30" s="147"/>
      <c r="F30" s="147"/>
      <c r="G30" s="106">
        <v>27.6</v>
      </c>
      <c r="H30" s="106">
        <v>27.6</v>
      </c>
      <c r="I30" s="107">
        <f t="shared" si="0"/>
        <v>100</v>
      </c>
    </row>
    <row r="31" spans="1:9" ht="63">
      <c r="A31" s="93" t="s">
        <v>151</v>
      </c>
      <c r="B31" s="146" t="s">
        <v>203</v>
      </c>
      <c r="C31" s="146"/>
      <c r="D31" s="146"/>
      <c r="E31" s="146"/>
      <c r="F31" s="109"/>
      <c r="G31" s="106">
        <v>689.5</v>
      </c>
      <c r="H31" s="106">
        <v>689.5</v>
      </c>
      <c r="I31" s="107">
        <f t="shared" si="0"/>
        <v>100</v>
      </c>
    </row>
    <row r="32" spans="1:9" s="28" customFormat="1" ht="63">
      <c r="A32" s="94" t="s">
        <v>154</v>
      </c>
      <c r="B32" s="132" t="s">
        <v>204</v>
      </c>
      <c r="C32" s="132"/>
      <c r="D32" s="132"/>
      <c r="E32" s="132"/>
      <c r="F32" s="120"/>
      <c r="G32" s="117">
        <v>3</v>
      </c>
      <c r="H32" s="117">
        <v>3</v>
      </c>
      <c r="I32" s="122">
        <f>H32*100/G32</f>
        <v>100</v>
      </c>
    </row>
    <row r="33" spans="1:9" ht="78.75">
      <c r="A33" s="103" t="s">
        <v>150</v>
      </c>
      <c r="B33" s="146" t="s">
        <v>205</v>
      </c>
      <c r="C33" s="147"/>
      <c r="D33" s="147"/>
      <c r="E33" s="147"/>
      <c r="F33" s="147"/>
      <c r="G33" s="106">
        <v>29</v>
      </c>
      <c r="H33" s="106">
        <v>29</v>
      </c>
      <c r="I33" s="107">
        <f t="shared" si="0"/>
        <v>100</v>
      </c>
    </row>
    <row r="34" spans="1:9" ht="126">
      <c r="A34" s="96" t="s">
        <v>127</v>
      </c>
      <c r="B34" s="143" t="s">
        <v>197</v>
      </c>
      <c r="C34" s="143"/>
      <c r="D34" s="143"/>
      <c r="E34" s="143"/>
      <c r="F34" s="109"/>
      <c r="G34" s="106">
        <v>320.8</v>
      </c>
      <c r="H34" s="106">
        <v>320.8</v>
      </c>
      <c r="I34" s="107">
        <f>H34*100/G34</f>
        <v>100</v>
      </c>
    </row>
    <row r="35" spans="1:10" ht="52.5" customHeight="1">
      <c r="A35" s="103" t="s">
        <v>207</v>
      </c>
      <c r="B35" s="145" t="s">
        <v>149</v>
      </c>
      <c r="C35" s="145"/>
      <c r="D35" s="145"/>
      <c r="E35" s="145"/>
      <c r="F35" s="105"/>
      <c r="G35" s="111">
        <v>87.2</v>
      </c>
      <c r="H35" s="111">
        <v>87.2</v>
      </c>
      <c r="I35" s="113">
        <f t="shared" si="0"/>
        <v>100</v>
      </c>
      <c r="J35" s="1"/>
    </row>
    <row r="38" ht="15.75">
      <c r="A38" s="26"/>
    </row>
  </sheetData>
  <sheetProtection/>
  <mergeCells count="30">
    <mergeCell ref="B33:F33"/>
    <mergeCell ref="B31:E31"/>
    <mergeCell ref="B25:E25"/>
    <mergeCell ref="B29:F29"/>
    <mergeCell ref="B30:F30"/>
    <mergeCell ref="A6:I7"/>
    <mergeCell ref="B21:F21"/>
    <mergeCell ref="B15:E15"/>
    <mergeCell ref="B16:F16"/>
    <mergeCell ref="B28:F28"/>
    <mergeCell ref="B27:F27"/>
    <mergeCell ref="B23:F23"/>
    <mergeCell ref="B20:E20"/>
    <mergeCell ref="B10:F10"/>
    <mergeCell ref="B12:F12"/>
    <mergeCell ref="B11:E11"/>
    <mergeCell ref="B17:F17"/>
    <mergeCell ref="B13:F13"/>
    <mergeCell ref="B24:F24"/>
    <mergeCell ref="B18:F18"/>
    <mergeCell ref="G1:I3"/>
    <mergeCell ref="B34:E34"/>
    <mergeCell ref="B35:E35"/>
    <mergeCell ref="B14:F14"/>
    <mergeCell ref="B32:E32"/>
    <mergeCell ref="B19:E19"/>
    <mergeCell ref="B22:F22"/>
    <mergeCell ref="B26:E26"/>
    <mergeCell ref="A5:I5"/>
    <mergeCell ref="B9:F9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67">
      <selection activeCell="G1" sqref="G1:I3"/>
    </sheetView>
  </sheetViews>
  <sheetFormatPr defaultColWidth="9.00390625" defaultRowHeight="12.75"/>
  <cols>
    <col min="1" max="1" width="35.375" style="0" customWidth="1"/>
    <col min="2" max="2" width="7.375" style="0" customWidth="1"/>
    <col min="3" max="4" width="5.375" style="0" customWidth="1"/>
    <col min="5" max="5" width="12.25390625" style="0" customWidth="1"/>
    <col min="6" max="6" width="5.00390625" style="0" customWidth="1"/>
    <col min="7" max="7" width="11.125" style="0" customWidth="1"/>
    <col min="8" max="8" width="9.00390625" style="0" customWidth="1"/>
    <col min="9" max="9" width="9.875" style="0" customWidth="1"/>
  </cols>
  <sheetData>
    <row r="1" spans="1:10" ht="15.75" customHeight="1">
      <c r="A1" s="55"/>
      <c r="B1" s="29"/>
      <c r="C1" s="29"/>
      <c r="D1" s="29"/>
      <c r="E1" s="29"/>
      <c r="F1" s="29"/>
      <c r="G1" s="128" t="s">
        <v>226</v>
      </c>
      <c r="H1" s="128"/>
      <c r="I1" s="128"/>
      <c r="J1" s="32"/>
    </row>
    <row r="2" spans="1:10" ht="15.75">
      <c r="A2" s="29"/>
      <c r="B2" s="29"/>
      <c r="C2" s="29"/>
      <c r="D2" s="29"/>
      <c r="E2" s="29"/>
      <c r="F2" s="29"/>
      <c r="G2" s="128"/>
      <c r="H2" s="128"/>
      <c r="I2" s="128"/>
      <c r="J2" s="32"/>
    </row>
    <row r="3" spans="1:10" ht="61.5" customHeight="1">
      <c r="A3" s="29"/>
      <c r="B3" s="29"/>
      <c r="C3" s="29"/>
      <c r="D3" s="29"/>
      <c r="E3" s="29"/>
      <c r="F3" s="29"/>
      <c r="G3" s="128"/>
      <c r="H3" s="128"/>
      <c r="I3" s="128"/>
      <c r="J3" s="32"/>
    </row>
    <row r="4" spans="1:10" ht="15.75">
      <c r="A4" s="55"/>
      <c r="B4" s="29"/>
      <c r="C4" s="29"/>
      <c r="D4" s="29"/>
      <c r="E4" s="29"/>
      <c r="F4" s="29"/>
      <c r="G4" s="29"/>
      <c r="H4" s="29"/>
      <c r="I4" s="29"/>
      <c r="J4" s="32"/>
    </row>
    <row r="5" spans="1:9" ht="15.75">
      <c r="A5" s="148" t="s">
        <v>42</v>
      </c>
      <c r="B5" s="148"/>
      <c r="C5" s="148"/>
      <c r="D5" s="148"/>
      <c r="E5" s="148"/>
      <c r="F5" s="148"/>
      <c r="G5" s="148"/>
      <c r="H5" s="148"/>
      <c r="I5" s="148"/>
    </row>
    <row r="6" spans="1:9" ht="15.75">
      <c r="A6" s="148" t="s">
        <v>208</v>
      </c>
      <c r="B6" s="148"/>
      <c r="C6" s="148"/>
      <c r="D6" s="148"/>
      <c r="E6" s="148"/>
      <c r="F6" s="148"/>
      <c r="G6" s="148"/>
      <c r="H6" s="148"/>
      <c r="I6" s="148"/>
    </row>
    <row r="7" spans="1:9" ht="15.75">
      <c r="A7" s="29"/>
      <c r="B7" s="29"/>
      <c r="C7" s="29"/>
      <c r="D7" s="29"/>
      <c r="E7" s="29"/>
      <c r="F7" s="29"/>
      <c r="G7" s="29"/>
      <c r="H7" s="29"/>
      <c r="I7" s="30" t="s">
        <v>1</v>
      </c>
    </row>
    <row r="8" spans="1:9" ht="47.25">
      <c r="A8" s="59" t="s">
        <v>2</v>
      </c>
      <c r="B8" s="59" t="s">
        <v>16</v>
      </c>
      <c r="C8" s="59" t="s">
        <v>3</v>
      </c>
      <c r="D8" s="59" t="s">
        <v>4</v>
      </c>
      <c r="E8" s="59" t="s">
        <v>17</v>
      </c>
      <c r="F8" s="59" t="s">
        <v>18</v>
      </c>
      <c r="G8" s="59" t="s">
        <v>32</v>
      </c>
      <c r="H8" s="70" t="s">
        <v>30</v>
      </c>
      <c r="I8" s="70" t="s">
        <v>31</v>
      </c>
    </row>
    <row r="9" spans="1:9" ht="15.7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</row>
    <row r="10" spans="1:10" ht="16.5" customHeight="1">
      <c r="A10" s="71" t="s">
        <v>19</v>
      </c>
      <c r="B10" s="72" t="s">
        <v>0</v>
      </c>
      <c r="C10" s="72" t="s">
        <v>5</v>
      </c>
      <c r="D10" s="72"/>
      <c r="E10" s="72"/>
      <c r="F10" s="72"/>
      <c r="G10" s="74">
        <f>G11+G16+G25+G27</f>
        <v>1842.106</v>
      </c>
      <c r="H10" s="74">
        <f>H11+H16+H25+H27</f>
        <v>1842.0952</v>
      </c>
      <c r="I10" s="73">
        <f aca="true" t="shared" si="0" ref="I10:I75">H10*100/G10</f>
        <v>99.99941371452022</v>
      </c>
      <c r="J10" s="38"/>
    </row>
    <row r="11" spans="1:9" s="28" customFormat="1" ht="64.5" customHeight="1">
      <c r="A11" s="95" t="s">
        <v>6</v>
      </c>
      <c r="B11" s="119" t="s">
        <v>0</v>
      </c>
      <c r="C11" s="119" t="s">
        <v>5</v>
      </c>
      <c r="D11" s="119" t="s">
        <v>7</v>
      </c>
      <c r="E11" s="119"/>
      <c r="F11" s="119"/>
      <c r="G11" s="117">
        <f>G12</f>
        <v>260.261</v>
      </c>
      <c r="H11" s="117">
        <f>H12</f>
        <v>260.261</v>
      </c>
      <c r="I11" s="122">
        <f t="shared" si="0"/>
        <v>100</v>
      </c>
    </row>
    <row r="12" spans="1:9" ht="82.5" customHeight="1">
      <c r="A12" s="103" t="s">
        <v>20</v>
      </c>
      <c r="B12" s="108" t="s">
        <v>0</v>
      </c>
      <c r="C12" s="108" t="s">
        <v>5</v>
      </c>
      <c r="D12" s="108" t="s">
        <v>7</v>
      </c>
      <c r="E12" s="108" t="s">
        <v>159</v>
      </c>
      <c r="F12" s="108"/>
      <c r="G12" s="114">
        <f>G13</f>
        <v>260.261</v>
      </c>
      <c r="H12" s="114">
        <f>H13</f>
        <v>260.261</v>
      </c>
      <c r="I12" s="107">
        <f t="shared" si="0"/>
        <v>100</v>
      </c>
    </row>
    <row r="13" spans="1:9" ht="17.25" customHeight="1">
      <c r="A13" s="103" t="s">
        <v>21</v>
      </c>
      <c r="B13" s="108" t="s">
        <v>0</v>
      </c>
      <c r="C13" s="108" t="s">
        <v>5</v>
      </c>
      <c r="D13" s="108" t="s">
        <v>7</v>
      </c>
      <c r="E13" s="108" t="s">
        <v>159</v>
      </c>
      <c r="F13" s="108"/>
      <c r="G13" s="114">
        <f>G14+G15</f>
        <v>260.261</v>
      </c>
      <c r="H13" s="114">
        <f>H14+H15</f>
        <v>260.261</v>
      </c>
      <c r="I13" s="107">
        <f t="shared" si="0"/>
        <v>100</v>
      </c>
    </row>
    <row r="14" spans="1:9" ht="36.75" customHeight="1">
      <c r="A14" s="103" t="s">
        <v>180</v>
      </c>
      <c r="B14" s="108" t="s">
        <v>0</v>
      </c>
      <c r="C14" s="108" t="s">
        <v>5</v>
      </c>
      <c r="D14" s="108" t="s">
        <v>7</v>
      </c>
      <c r="E14" s="108" t="s">
        <v>159</v>
      </c>
      <c r="F14" s="108" t="s">
        <v>120</v>
      </c>
      <c r="G14" s="114">
        <v>210.092</v>
      </c>
      <c r="H14" s="114">
        <v>210.092</v>
      </c>
      <c r="I14" s="107">
        <f t="shared" si="0"/>
        <v>100</v>
      </c>
    </row>
    <row r="15" spans="1:9" ht="62.25" customHeight="1">
      <c r="A15" s="103" t="s">
        <v>156</v>
      </c>
      <c r="B15" s="108" t="s">
        <v>0</v>
      </c>
      <c r="C15" s="108" t="s">
        <v>5</v>
      </c>
      <c r="D15" s="108" t="s">
        <v>7</v>
      </c>
      <c r="E15" s="108" t="s">
        <v>159</v>
      </c>
      <c r="F15" s="108" t="s">
        <v>155</v>
      </c>
      <c r="G15" s="114">
        <v>50.169</v>
      </c>
      <c r="H15" s="114">
        <v>50.169</v>
      </c>
      <c r="I15" s="107">
        <f t="shared" si="0"/>
        <v>100</v>
      </c>
    </row>
    <row r="16" spans="1:9" s="28" customFormat="1" ht="94.5" customHeight="1">
      <c r="A16" s="95" t="s">
        <v>8</v>
      </c>
      <c r="B16" s="119" t="s">
        <v>0</v>
      </c>
      <c r="C16" s="119" t="s">
        <v>5</v>
      </c>
      <c r="D16" s="119" t="s">
        <v>9</v>
      </c>
      <c r="E16" s="119"/>
      <c r="F16" s="119"/>
      <c r="G16" s="117">
        <f>G17+G24</f>
        <v>510.23</v>
      </c>
      <c r="H16" s="117">
        <f>H24+H17</f>
        <v>510.23</v>
      </c>
      <c r="I16" s="122">
        <f t="shared" si="0"/>
        <v>100</v>
      </c>
    </row>
    <row r="17" spans="1:9" ht="31.5" customHeight="1">
      <c r="A17" s="83" t="s">
        <v>157</v>
      </c>
      <c r="B17" s="108" t="s">
        <v>0</v>
      </c>
      <c r="C17" s="108" t="s">
        <v>5</v>
      </c>
      <c r="D17" s="108" t="s">
        <v>9</v>
      </c>
      <c r="E17" s="108" t="s">
        <v>160</v>
      </c>
      <c r="F17" s="108"/>
      <c r="G17" s="114">
        <f>G18+G19+G20+G21+G22+G23</f>
        <v>509.83000000000004</v>
      </c>
      <c r="H17" s="114">
        <f>H18+H19+H20+H21+H22+H23</f>
        <v>509.83000000000004</v>
      </c>
      <c r="I17" s="107">
        <f t="shared" si="0"/>
        <v>100</v>
      </c>
    </row>
    <row r="18" spans="1:9" ht="32.25" customHeight="1">
      <c r="A18" s="103" t="s">
        <v>180</v>
      </c>
      <c r="B18" s="108" t="s">
        <v>0</v>
      </c>
      <c r="C18" s="108" t="s">
        <v>5</v>
      </c>
      <c r="D18" s="108" t="s">
        <v>9</v>
      </c>
      <c r="E18" s="108" t="s">
        <v>160</v>
      </c>
      <c r="F18" s="108" t="s">
        <v>120</v>
      </c>
      <c r="G18" s="114">
        <v>303.866</v>
      </c>
      <c r="H18" s="114">
        <v>303.866</v>
      </c>
      <c r="I18" s="107">
        <f t="shared" si="0"/>
        <v>100</v>
      </c>
    </row>
    <row r="19" spans="1:9" ht="33.75" customHeight="1">
      <c r="A19" s="103" t="s">
        <v>156</v>
      </c>
      <c r="B19" s="108" t="s">
        <v>0</v>
      </c>
      <c r="C19" s="108" t="s">
        <v>5</v>
      </c>
      <c r="D19" s="108" t="s">
        <v>9</v>
      </c>
      <c r="E19" s="108" t="s">
        <v>160</v>
      </c>
      <c r="F19" s="108" t="s">
        <v>155</v>
      </c>
      <c r="G19" s="114">
        <v>76.864</v>
      </c>
      <c r="H19" s="114">
        <v>76.864</v>
      </c>
      <c r="I19" s="107">
        <f>H19*100/G19</f>
        <v>100</v>
      </c>
    </row>
    <row r="20" spans="1:9" ht="33.75" customHeight="1">
      <c r="A20" s="103" t="s">
        <v>132</v>
      </c>
      <c r="B20" s="108" t="s">
        <v>0</v>
      </c>
      <c r="C20" s="108" t="s">
        <v>5</v>
      </c>
      <c r="D20" s="108" t="s">
        <v>9</v>
      </c>
      <c r="E20" s="108" t="s">
        <v>160</v>
      </c>
      <c r="F20" s="108" t="s">
        <v>121</v>
      </c>
      <c r="G20" s="114">
        <v>89</v>
      </c>
      <c r="H20" s="114">
        <v>89</v>
      </c>
      <c r="I20" s="107">
        <f t="shared" si="0"/>
        <v>100</v>
      </c>
    </row>
    <row r="21" spans="1:9" ht="30" customHeight="1">
      <c r="A21" s="83" t="s">
        <v>181</v>
      </c>
      <c r="B21" s="108" t="s">
        <v>0</v>
      </c>
      <c r="C21" s="108" t="s">
        <v>5</v>
      </c>
      <c r="D21" s="108" t="s">
        <v>9</v>
      </c>
      <c r="E21" s="108" t="s">
        <v>160</v>
      </c>
      <c r="F21" s="108" t="s">
        <v>122</v>
      </c>
      <c r="G21" s="114">
        <v>39.6</v>
      </c>
      <c r="H21" s="114">
        <v>39.6</v>
      </c>
      <c r="I21" s="107">
        <f t="shared" si="0"/>
        <v>100</v>
      </c>
    </row>
    <row r="22" spans="1:9" ht="32.25" customHeight="1">
      <c r="A22" s="103" t="s">
        <v>22</v>
      </c>
      <c r="B22" s="108" t="s">
        <v>0</v>
      </c>
      <c r="C22" s="108" t="s">
        <v>5</v>
      </c>
      <c r="D22" s="108" t="s">
        <v>9</v>
      </c>
      <c r="E22" s="108" t="s">
        <v>160</v>
      </c>
      <c r="F22" s="108" t="s">
        <v>123</v>
      </c>
      <c r="G22" s="114">
        <v>0</v>
      </c>
      <c r="H22" s="114">
        <v>0</v>
      </c>
      <c r="I22" s="107" t="e">
        <f t="shared" si="0"/>
        <v>#DIV/0!</v>
      </c>
    </row>
    <row r="23" spans="1:9" ht="32.25" customHeight="1">
      <c r="A23" s="103" t="s">
        <v>22</v>
      </c>
      <c r="B23" s="108" t="s">
        <v>0</v>
      </c>
      <c r="C23" s="108" t="s">
        <v>5</v>
      </c>
      <c r="D23" s="108" t="s">
        <v>9</v>
      </c>
      <c r="E23" s="108" t="s">
        <v>160</v>
      </c>
      <c r="F23" s="108" t="s">
        <v>158</v>
      </c>
      <c r="G23" s="114">
        <v>0.5</v>
      </c>
      <c r="H23" s="114">
        <v>0.5</v>
      </c>
      <c r="I23" s="107">
        <f>H23*100/G23</f>
        <v>100</v>
      </c>
    </row>
    <row r="24" spans="1:9" ht="47.25">
      <c r="A24" s="115" t="s">
        <v>84</v>
      </c>
      <c r="B24" s="108" t="s">
        <v>0</v>
      </c>
      <c r="C24" s="108" t="s">
        <v>5</v>
      </c>
      <c r="D24" s="108" t="s">
        <v>9</v>
      </c>
      <c r="E24" s="108" t="s">
        <v>161</v>
      </c>
      <c r="F24" s="108" t="s">
        <v>97</v>
      </c>
      <c r="G24" s="114">
        <v>0.4</v>
      </c>
      <c r="H24" s="114">
        <v>0.4</v>
      </c>
      <c r="I24" s="107">
        <f t="shared" si="0"/>
        <v>100</v>
      </c>
    </row>
    <row r="25" spans="1:9" s="124" customFormat="1" ht="31.5">
      <c r="A25" s="123" t="s">
        <v>98</v>
      </c>
      <c r="B25" s="119" t="s">
        <v>0</v>
      </c>
      <c r="C25" s="119" t="s">
        <v>5</v>
      </c>
      <c r="D25" s="119" t="s">
        <v>99</v>
      </c>
      <c r="E25" s="119"/>
      <c r="F25" s="119"/>
      <c r="G25" s="117">
        <v>10.8</v>
      </c>
      <c r="H25" s="117">
        <v>10.8</v>
      </c>
      <c r="I25" s="122">
        <f t="shared" si="0"/>
        <v>100</v>
      </c>
    </row>
    <row r="26" spans="1:9" s="28" customFormat="1" ht="47.25">
      <c r="A26" s="123" t="s">
        <v>100</v>
      </c>
      <c r="B26" s="119" t="s">
        <v>0</v>
      </c>
      <c r="C26" s="119" t="s">
        <v>5</v>
      </c>
      <c r="D26" s="119" t="s">
        <v>99</v>
      </c>
      <c r="E26" s="119" t="s">
        <v>162</v>
      </c>
      <c r="F26" s="119" t="s">
        <v>121</v>
      </c>
      <c r="G26" s="117">
        <v>10.8</v>
      </c>
      <c r="H26" s="117">
        <v>10.8</v>
      </c>
      <c r="I26" s="122">
        <f t="shared" si="0"/>
        <v>100</v>
      </c>
    </row>
    <row r="27" spans="1:9" s="124" customFormat="1" ht="31.5">
      <c r="A27" s="95" t="s">
        <v>10</v>
      </c>
      <c r="B27" s="119" t="s">
        <v>0</v>
      </c>
      <c r="C27" s="119" t="s">
        <v>5</v>
      </c>
      <c r="D27" s="119" t="s">
        <v>85</v>
      </c>
      <c r="E27" s="119"/>
      <c r="F27" s="119"/>
      <c r="G27" s="117">
        <f>G28+G30+G35+G37</f>
        <v>1060.815</v>
      </c>
      <c r="H27" s="117">
        <f>H28+H30+H35+H37</f>
        <v>1060.8042</v>
      </c>
      <c r="I27" s="122">
        <f t="shared" si="0"/>
        <v>99.99898191484849</v>
      </c>
    </row>
    <row r="28" spans="1:10" ht="31.5">
      <c r="A28" s="103" t="s">
        <v>86</v>
      </c>
      <c r="B28" s="108" t="s">
        <v>0</v>
      </c>
      <c r="C28" s="108" t="s">
        <v>5</v>
      </c>
      <c r="D28" s="108" t="s">
        <v>85</v>
      </c>
      <c r="E28" s="108" t="s">
        <v>163</v>
      </c>
      <c r="F28" s="108"/>
      <c r="G28" s="114">
        <v>3</v>
      </c>
      <c r="H28" s="114">
        <v>3</v>
      </c>
      <c r="I28" s="107">
        <f>H28*100/G28</f>
        <v>100</v>
      </c>
      <c r="J28" s="32"/>
    </row>
    <row r="29" spans="1:10" ht="31.5">
      <c r="A29" s="103" t="s">
        <v>86</v>
      </c>
      <c r="B29" s="108" t="s">
        <v>0</v>
      </c>
      <c r="C29" s="108" t="s">
        <v>5</v>
      </c>
      <c r="D29" s="108" t="s">
        <v>85</v>
      </c>
      <c r="E29" s="108" t="s">
        <v>163</v>
      </c>
      <c r="F29" s="108" t="s">
        <v>121</v>
      </c>
      <c r="G29" s="114">
        <v>3</v>
      </c>
      <c r="H29" s="114">
        <v>3</v>
      </c>
      <c r="I29" s="107">
        <f t="shared" si="0"/>
        <v>100</v>
      </c>
      <c r="J29" s="32"/>
    </row>
    <row r="30" spans="1:10" ht="31.5">
      <c r="A30" s="103" t="s">
        <v>128</v>
      </c>
      <c r="B30" s="108" t="s">
        <v>0</v>
      </c>
      <c r="C30" s="108" t="s">
        <v>5</v>
      </c>
      <c r="D30" s="108" t="s">
        <v>85</v>
      </c>
      <c r="E30" s="108" t="s">
        <v>164</v>
      </c>
      <c r="F30" s="108"/>
      <c r="G30" s="114">
        <f>G31+G32+G33+G34</f>
        <v>668.8000000000001</v>
      </c>
      <c r="H30" s="114">
        <f>H31+H32+H33+H34</f>
        <v>668.7900000000001</v>
      </c>
      <c r="I30" s="107">
        <f t="shared" si="0"/>
        <v>99.998504784689</v>
      </c>
      <c r="J30" s="32"/>
    </row>
    <row r="31" spans="1:10" ht="31.5">
      <c r="A31" s="103" t="s">
        <v>129</v>
      </c>
      <c r="B31" s="108" t="s">
        <v>0</v>
      </c>
      <c r="C31" s="108" t="s">
        <v>5</v>
      </c>
      <c r="D31" s="108" t="s">
        <v>85</v>
      </c>
      <c r="E31" s="108" t="s">
        <v>164</v>
      </c>
      <c r="F31" s="108" t="s">
        <v>165</v>
      </c>
      <c r="G31" s="114">
        <v>517.34</v>
      </c>
      <c r="H31" s="114">
        <v>517.34</v>
      </c>
      <c r="I31" s="107">
        <f t="shared" si="0"/>
        <v>100</v>
      </c>
      <c r="J31" s="32"/>
    </row>
    <row r="32" spans="1:10" ht="31.5">
      <c r="A32" s="103" t="s">
        <v>166</v>
      </c>
      <c r="B32" s="108" t="s">
        <v>0</v>
      </c>
      <c r="C32" s="108" t="s">
        <v>5</v>
      </c>
      <c r="D32" s="108" t="s">
        <v>85</v>
      </c>
      <c r="E32" s="108" t="s">
        <v>164</v>
      </c>
      <c r="F32" s="108" t="s">
        <v>121</v>
      </c>
      <c r="G32" s="114">
        <v>142.11</v>
      </c>
      <c r="H32" s="114">
        <v>142.1</v>
      </c>
      <c r="I32" s="107">
        <f t="shared" si="0"/>
        <v>99.99296319752304</v>
      </c>
      <c r="J32" s="32"/>
    </row>
    <row r="33" spans="1:10" ht="31.5">
      <c r="A33" s="103" t="s">
        <v>167</v>
      </c>
      <c r="B33" s="108" t="s">
        <v>0</v>
      </c>
      <c r="C33" s="108" t="s">
        <v>5</v>
      </c>
      <c r="D33" s="108" t="s">
        <v>85</v>
      </c>
      <c r="E33" s="108" t="s">
        <v>164</v>
      </c>
      <c r="F33" s="108" t="s">
        <v>123</v>
      </c>
      <c r="G33" s="114">
        <v>7.85</v>
      </c>
      <c r="H33" s="114">
        <v>7.85</v>
      </c>
      <c r="I33" s="107">
        <f>H33*100/G33</f>
        <v>100</v>
      </c>
      <c r="J33" s="32"/>
    </row>
    <row r="34" spans="1:10" ht="31.5">
      <c r="A34" s="103" t="s">
        <v>167</v>
      </c>
      <c r="B34" s="108" t="s">
        <v>0</v>
      </c>
      <c r="C34" s="108" t="s">
        <v>5</v>
      </c>
      <c r="D34" s="108" t="s">
        <v>85</v>
      </c>
      <c r="E34" s="108" t="s">
        <v>164</v>
      </c>
      <c r="F34" s="108" t="s">
        <v>158</v>
      </c>
      <c r="G34" s="114">
        <v>1.5</v>
      </c>
      <c r="H34" s="114">
        <v>1.5</v>
      </c>
      <c r="I34" s="107">
        <f>H34*100/G34</f>
        <v>100</v>
      </c>
      <c r="J34" s="32"/>
    </row>
    <row r="35" spans="1:10" ht="173.25">
      <c r="A35" s="95" t="s">
        <v>130</v>
      </c>
      <c r="B35" s="108" t="s">
        <v>0</v>
      </c>
      <c r="C35" s="108" t="s">
        <v>5</v>
      </c>
      <c r="D35" s="108" t="s">
        <v>85</v>
      </c>
      <c r="E35" s="108" t="s">
        <v>161</v>
      </c>
      <c r="F35" s="108"/>
      <c r="G35" s="114">
        <f>G36</f>
        <v>52.6</v>
      </c>
      <c r="H35" s="114">
        <f>H36</f>
        <v>52.6</v>
      </c>
      <c r="I35" s="107">
        <f t="shared" si="0"/>
        <v>100</v>
      </c>
      <c r="J35" s="32"/>
    </row>
    <row r="36" spans="1:10" ht="47.25">
      <c r="A36" s="103" t="s">
        <v>131</v>
      </c>
      <c r="B36" s="108" t="s">
        <v>0</v>
      </c>
      <c r="C36" s="108" t="s">
        <v>5</v>
      </c>
      <c r="D36" s="108" t="s">
        <v>85</v>
      </c>
      <c r="E36" s="108" t="s">
        <v>161</v>
      </c>
      <c r="F36" s="108" t="s">
        <v>97</v>
      </c>
      <c r="G36" s="114">
        <v>52.6</v>
      </c>
      <c r="H36" s="114">
        <v>52.6</v>
      </c>
      <c r="I36" s="107">
        <f t="shared" si="0"/>
        <v>100</v>
      </c>
      <c r="J36" s="32"/>
    </row>
    <row r="37" spans="1:10" ht="31.5">
      <c r="A37" s="83" t="s">
        <v>210</v>
      </c>
      <c r="B37" s="108" t="s">
        <v>0</v>
      </c>
      <c r="C37" s="108" t="s">
        <v>5</v>
      </c>
      <c r="D37" s="108" t="s">
        <v>85</v>
      </c>
      <c r="E37" s="108" t="s">
        <v>209</v>
      </c>
      <c r="F37" s="108"/>
      <c r="G37" s="114">
        <f>G38+G43</f>
        <v>336.415</v>
      </c>
      <c r="H37" s="114">
        <f>H38+H43</f>
        <v>336.4142</v>
      </c>
      <c r="I37" s="107">
        <f t="shared" si="0"/>
        <v>99.99976219847508</v>
      </c>
      <c r="J37" s="32"/>
    </row>
    <row r="38" spans="1:10" ht="31.5">
      <c r="A38" s="103" t="s">
        <v>211</v>
      </c>
      <c r="B38" s="108" t="s">
        <v>0</v>
      </c>
      <c r="C38" s="108" t="s">
        <v>5</v>
      </c>
      <c r="D38" s="108" t="s">
        <v>85</v>
      </c>
      <c r="E38" s="108" t="s">
        <v>168</v>
      </c>
      <c r="F38" s="108"/>
      <c r="G38" s="114">
        <f>G39+G40+G41+G42</f>
        <v>249.215</v>
      </c>
      <c r="H38" s="114">
        <f>H39+H40+H41+H42</f>
        <v>249.2142</v>
      </c>
      <c r="I38" s="107">
        <f t="shared" si="0"/>
        <v>99.999678992035</v>
      </c>
      <c r="J38" s="32"/>
    </row>
    <row r="39" spans="1:10" ht="63">
      <c r="A39" s="83" t="s">
        <v>212</v>
      </c>
      <c r="B39" s="108" t="s">
        <v>0</v>
      </c>
      <c r="C39" s="108" t="s">
        <v>5</v>
      </c>
      <c r="D39" s="108" t="s">
        <v>85</v>
      </c>
      <c r="E39" s="108" t="s">
        <v>168</v>
      </c>
      <c r="F39" s="108" t="s">
        <v>121</v>
      </c>
      <c r="G39" s="114">
        <v>171.9</v>
      </c>
      <c r="H39" s="114">
        <v>171.9</v>
      </c>
      <c r="I39" s="107">
        <f t="shared" si="0"/>
        <v>100</v>
      </c>
      <c r="J39" s="32"/>
    </row>
    <row r="40" spans="1:10" ht="94.5">
      <c r="A40" s="83" t="s">
        <v>170</v>
      </c>
      <c r="B40" s="108" t="s">
        <v>0</v>
      </c>
      <c r="C40" s="108" t="s">
        <v>5</v>
      </c>
      <c r="D40" s="108" t="s">
        <v>85</v>
      </c>
      <c r="E40" s="108" t="s">
        <v>168</v>
      </c>
      <c r="F40" s="108" t="s">
        <v>169</v>
      </c>
      <c r="G40" s="114">
        <v>66</v>
      </c>
      <c r="H40" s="114">
        <v>66</v>
      </c>
      <c r="I40" s="107">
        <f t="shared" si="0"/>
        <v>100</v>
      </c>
      <c r="J40" s="32"/>
    </row>
    <row r="41" spans="1:10" ht="63">
      <c r="A41" s="83" t="s">
        <v>213</v>
      </c>
      <c r="B41" s="108" t="s">
        <v>0</v>
      </c>
      <c r="C41" s="108" t="s">
        <v>5</v>
      </c>
      <c r="D41" s="108" t="s">
        <v>85</v>
      </c>
      <c r="E41" s="108" t="s">
        <v>168</v>
      </c>
      <c r="F41" s="108" t="s">
        <v>214</v>
      </c>
      <c r="G41" s="114">
        <v>11.3</v>
      </c>
      <c r="H41" s="114">
        <v>11.3</v>
      </c>
      <c r="I41" s="107">
        <f t="shared" si="0"/>
        <v>100</v>
      </c>
      <c r="J41" s="32"/>
    </row>
    <row r="42" spans="1:10" ht="31.5">
      <c r="A42" s="103" t="s">
        <v>167</v>
      </c>
      <c r="B42" s="108" t="s">
        <v>0</v>
      </c>
      <c r="C42" s="108" t="s">
        <v>5</v>
      </c>
      <c r="D42" s="108" t="s">
        <v>85</v>
      </c>
      <c r="E42" s="108" t="s">
        <v>168</v>
      </c>
      <c r="F42" s="108" t="s">
        <v>158</v>
      </c>
      <c r="G42" s="114">
        <v>0.015</v>
      </c>
      <c r="H42" s="114">
        <v>0.0142</v>
      </c>
      <c r="I42" s="107">
        <f t="shared" si="0"/>
        <v>94.66666666666669</v>
      </c>
      <c r="J42" s="32"/>
    </row>
    <row r="43" spans="1:10" ht="47.25">
      <c r="A43" s="103" t="s">
        <v>216</v>
      </c>
      <c r="B43" s="108" t="s">
        <v>0</v>
      </c>
      <c r="C43" s="108" t="s">
        <v>5</v>
      </c>
      <c r="D43" s="108" t="s">
        <v>85</v>
      </c>
      <c r="E43" s="108" t="s">
        <v>215</v>
      </c>
      <c r="F43" s="108"/>
      <c r="G43" s="114">
        <f>G44+G45</f>
        <v>87.2</v>
      </c>
      <c r="H43" s="114">
        <f>H44+H45</f>
        <v>87.2</v>
      </c>
      <c r="I43" s="107">
        <f t="shared" si="0"/>
        <v>100</v>
      </c>
      <c r="J43" s="32"/>
    </row>
    <row r="44" spans="1:10" ht="47.25">
      <c r="A44" s="103" t="s">
        <v>180</v>
      </c>
      <c r="B44" s="108" t="s">
        <v>0</v>
      </c>
      <c r="C44" s="108" t="s">
        <v>5</v>
      </c>
      <c r="D44" s="108" t="s">
        <v>85</v>
      </c>
      <c r="E44" s="108" t="s">
        <v>215</v>
      </c>
      <c r="F44" s="108" t="s">
        <v>120</v>
      </c>
      <c r="G44" s="114">
        <v>19.2</v>
      </c>
      <c r="H44" s="114">
        <v>19.2</v>
      </c>
      <c r="I44" s="107">
        <f t="shared" si="0"/>
        <v>100</v>
      </c>
      <c r="J44" s="32"/>
    </row>
    <row r="45" spans="1:10" ht="94.5">
      <c r="A45" s="103" t="s">
        <v>156</v>
      </c>
      <c r="B45" s="108" t="s">
        <v>0</v>
      </c>
      <c r="C45" s="108" t="s">
        <v>5</v>
      </c>
      <c r="D45" s="108" t="s">
        <v>85</v>
      </c>
      <c r="E45" s="108" t="s">
        <v>215</v>
      </c>
      <c r="F45" s="108" t="s">
        <v>155</v>
      </c>
      <c r="G45" s="114">
        <v>68</v>
      </c>
      <c r="H45" s="114">
        <v>68</v>
      </c>
      <c r="I45" s="107">
        <f t="shared" si="0"/>
        <v>100</v>
      </c>
      <c r="J45" s="32"/>
    </row>
    <row r="46" spans="1:9" ht="15.75">
      <c r="A46" s="103" t="s">
        <v>23</v>
      </c>
      <c r="B46" s="108" t="s">
        <v>0</v>
      </c>
      <c r="C46" s="108" t="s">
        <v>7</v>
      </c>
      <c r="D46" s="108"/>
      <c r="E46" s="108"/>
      <c r="F46" s="108"/>
      <c r="G46" s="114">
        <f>G47</f>
        <v>29</v>
      </c>
      <c r="H46" s="114">
        <f>H47</f>
        <v>29</v>
      </c>
      <c r="I46" s="107">
        <f t="shared" si="0"/>
        <v>100</v>
      </c>
    </row>
    <row r="47" spans="1:9" ht="31.5">
      <c r="A47" s="103" t="s">
        <v>11</v>
      </c>
      <c r="B47" s="108" t="s">
        <v>0</v>
      </c>
      <c r="C47" s="108" t="s">
        <v>7</v>
      </c>
      <c r="D47" s="108" t="s">
        <v>12</v>
      </c>
      <c r="E47" s="108"/>
      <c r="F47" s="108"/>
      <c r="G47" s="114">
        <f>G48</f>
        <v>29</v>
      </c>
      <c r="H47" s="114">
        <f>H48</f>
        <v>29</v>
      </c>
      <c r="I47" s="107">
        <f t="shared" si="0"/>
        <v>100</v>
      </c>
    </row>
    <row r="48" spans="1:9" ht="46.5" customHeight="1">
      <c r="A48" s="103" t="s">
        <v>24</v>
      </c>
      <c r="B48" s="108" t="s">
        <v>0</v>
      </c>
      <c r="C48" s="108" t="s">
        <v>7</v>
      </c>
      <c r="D48" s="108" t="s">
        <v>12</v>
      </c>
      <c r="E48" s="108" t="s">
        <v>171</v>
      </c>
      <c r="F48" s="105"/>
      <c r="G48" s="114">
        <f>G49+G50+G51</f>
        <v>29</v>
      </c>
      <c r="H48" s="114">
        <f>H49+H50+H51</f>
        <v>29</v>
      </c>
      <c r="I48" s="107">
        <f t="shared" si="0"/>
        <v>100</v>
      </c>
    </row>
    <row r="49" spans="1:9" ht="37.5" customHeight="1">
      <c r="A49" s="103" t="s">
        <v>180</v>
      </c>
      <c r="B49" s="108" t="s">
        <v>0</v>
      </c>
      <c r="C49" s="108" t="s">
        <v>7</v>
      </c>
      <c r="D49" s="108" t="s">
        <v>12</v>
      </c>
      <c r="E49" s="108" t="s">
        <v>171</v>
      </c>
      <c r="F49" s="108" t="s">
        <v>120</v>
      </c>
      <c r="G49" s="114">
        <v>19.2</v>
      </c>
      <c r="H49" s="114">
        <v>19.2</v>
      </c>
      <c r="I49" s="107">
        <f t="shared" si="0"/>
        <v>100</v>
      </c>
    </row>
    <row r="50" spans="1:9" ht="84.75" customHeight="1">
      <c r="A50" s="103" t="s">
        <v>156</v>
      </c>
      <c r="B50" s="108" t="s">
        <v>0</v>
      </c>
      <c r="C50" s="108" t="s">
        <v>7</v>
      </c>
      <c r="D50" s="108" t="s">
        <v>12</v>
      </c>
      <c r="E50" s="108" t="s">
        <v>171</v>
      </c>
      <c r="F50" s="108" t="s">
        <v>155</v>
      </c>
      <c r="G50" s="114">
        <v>5.8</v>
      </c>
      <c r="H50" s="114">
        <v>5.8</v>
      </c>
      <c r="I50" s="107">
        <f>H50*100/G50</f>
        <v>100</v>
      </c>
    </row>
    <row r="51" spans="1:9" ht="36.75" customHeight="1">
      <c r="A51" s="103" t="s">
        <v>22</v>
      </c>
      <c r="B51" s="108" t="s">
        <v>0</v>
      </c>
      <c r="C51" s="108" t="s">
        <v>7</v>
      </c>
      <c r="D51" s="108" t="s">
        <v>12</v>
      </c>
      <c r="E51" s="108" t="s">
        <v>171</v>
      </c>
      <c r="F51" s="108" t="s">
        <v>121</v>
      </c>
      <c r="G51" s="114">
        <v>4</v>
      </c>
      <c r="H51" s="114">
        <v>4</v>
      </c>
      <c r="I51" s="107">
        <f t="shared" si="0"/>
        <v>100</v>
      </c>
    </row>
    <row r="52" spans="1:9" s="38" customFormat="1" ht="51" customHeight="1">
      <c r="A52" s="103" t="s">
        <v>125</v>
      </c>
      <c r="B52" s="108" t="s">
        <v>0</v>
      </c>
      <c r="C52" s="108" t="s">
        <v>12</v>
      </c>
      <c r="D52" s="108"/>
      <c r="E52" s="108"/>
      <c r="F52" s="108"/>
      <c r="G52" s="114">
        <f>G53</f>
        <v>32.928</v>
      </c>
      <c r="H52" s="114">
        <f>H53</f>
        <v>32.928</v>
      </c>
      <c r="I52" s="107">
        <v>0</v>
      </c>
    </row>
    <row r="53" spans="1:9" ht="65.25" customHeight="1">
      <c r="A53" s="103" t="s">
        <v>126</v>
      </c>
      <c r="B53" s="108" t="s">
        <v>0</v>
      </c>
      <c r="C53" s="108" t="s">
        <v>12</v>
      </c>
      <c r="D53" s="108" t="s">
        <v>15</v>
      </c>
      <c r="E53" s="108"/>
      <c r="F53" s="108"/>
      <c r="G53" s="114">
        <f>G54+G55</f>
        <v>32.928</v>
      </c>
      <c r="H53" s="114">
        <f>H54+H55</f>
        <v>32.928</v>
      </c>
      <c r="I53" s="107">
        <v>0</v>
      </c>
    </row>
    <row r="54" spans="1:9" ht="54" customHeight="1">
      <c r="A54" s="103" t="s">
        <v>132</v>
      </c>
      <c r="B54" s="108" t="s">
        <v>0</v>
      </c>
      <c r="C54" s="108" t="s">
        <v>12</v>
      </c>
      <c r="D54" s="108" t="s">
        <v>15</v>
      </c>
      <c r="E54" s="108" t="s">
        <v>217</v>
      </c>
      <c r="F54" s="108" t="s">
        <v>121</v>
      </c>
      <c r="G54" s="114">
        <v>30.83</v>
      </c>
      <c r="H54" s="114">
        <v>30.83</v>
      </c>
      <c r="I54" s="107">
        <f>H54*100/G54</f>
        <v>100</v>
      </c>
    </row>
    <row r="55" spans="1:9" ht="60.75" customHeight="1">
      <c r="A55" s="103" t="s">
        <v>181</v>
      </c>
      <c r="B55" s="108" t="s">
        <v>0</v>
      </c>
      <c r="C55" s="108" t="s">
        <v>12</v>
      </c>
      <c r="D55" s="108" t="s">
        <v>103</v>
      </c>
      <c r="E55" s="108" t="s">
        <v>217</v>
      </c>
      <c r="F55" s="108" t="s">
        <v>122</v>
      </c>
      <c r="G55" s="114">
        <v>2.098</v>
      </c>
      <c r="H55" s="114">
        <v>2.098</v>
      </c>
      <c r="I55" s="107">
        <f>H55*100/G55</f>
        <v>100</v>
      </c>
    </row>
    <row r="56" spans="1:10" ht="18" customHeight="1">
      <c r="A56" s="103" t="s">
        <v>101</v>
      </c>
      <c r="B56" s="108" t="s">
        <v>0</v>
      </c>
      <c r="C56" s="108" t="s">
        <v>9</v>
      </c>
      <c r="D56" s="108"/>
      <c r="E56" s="108"/>
      <c r="F56" s="108"/>
      <c r="G56" s="114">
        <f>G58</f>
        <v>306.4</v>
      </c>
      <c r="H56" s="114">
        <f>H58</f>
        <v>306.4</v>
      </c>
      <c r="I56" s="107">
        <f t="shared" si="0"/>
        <v>100</v>
      </c>
      <c r="J56" s="38"/>
    </row>
    <row r="57" spans="1:9" ht="31.5">
      <c r="A57" s="103" t="s">
        <v>102</v>
      </c>
      <c r="B57" s="108" t="s">
        <v>0</v>
      </c>
      <c r="C57" s="108" t="s">
        <v>9</v>
      </c>
      <c r="D57" s="108" t="s">
        <v>103</v>
      </c>
      <c r="E57" s="108"/>
      <c r="F57" s="108"/>
      <c r="G57" s="114">
        <f>G58</f>
        <v>306.4</v>
      </c>
      <c r="H57" s="114">
        <f>H58</f>
        <v>306.4</v>
      </c>
      <c r="I57" s="107">
        <f t="shared" si="0"/>
        <v>100</v>
      </c>
    </row>
    <row r="58" spans="1:9" ht="63">
      <c r="A58" s="103" t="s">
        <v>133</v>
      </c>
      <c r="B58" s="108" t="s">
        <v>0</v>
      </c>
      <c r="C58" s="108" t="s">
        <v>9</v>
      </c>
      <c r="D58" s="108" t="s">
        <v>103</v>
      </c>
      <c r="E58" s="108" t="s">
        <v>172</v>
      </c>
      <c r="F58" s="108" t="s">
        <v>121</v>
      </c>
      <c r="G58" s="114">
        <v>306.4</v>
      </c>
      <c r="H58" s="114">
        <v>306.4</v>
      </c>
      <c r="I58" s="107">
        <f t="shared" si="0"/>
        <v>100</v>
      </c>
    </row>
    <row r="59" spans="1:9" ht="31.5">
      <c r="A59" s="103" t="s">
        <v>25</v>
      </c>
      <c r="B59" s="108" t="s">
        <v>0</v>
      </c>
      <c r="C59" s="108" t="s">
        <v>13</v>
      </c>
      <c r="D59" s="108"/>
      <c r="E59" s="108"/>
      <c r="F59" s="108"/>
      <c r="G59" s="114">
        <f>G60+G65</f>
        <v>11.15</v>
      </c>
      <c r="H59" s="114">
        <f>H60+H65</f>
        <v>11.15</v>
      </c>
      <c r="I59" s="107">
        <f t="shared" si="0"/>
        <v>100</v>
      </c>
    </row>
    <row r="60" spans="1:9" ht="15.75">
      <c r="A60" s="103" t="s">
        <v>14</v>
      </c>
      <c r="B60" s="108" t="s">
        <v>0</v>
      </c>
      <c r="C60" s="108" t="s">
        <v>13</v>
      </c>
      <c r="D60" s="108" t="s">
        <v>12</v>
      </c>
      <c r="E60" s="108"/>
      <c r="F60" s="108"/>
      <c r="G60" s="116">
        <f>G61+G63</f>
        <v>9.05</v>
      </c>
      <c r="H60" s="116">
        <f>H61+H63</f>
        <v>9.05</v>
      </c>
      <c r="I60" s="107">
        <f t="shared" si="0"/>
        <v>100</v>
      </c>
    </row>
    <row r="61" spans="1:9" ht="47.25">
      <c r="A61" s="103" t="s">
        <v>134</v>
      </c>
      <c r="B61" s="108" t="s">
        <v>0</v>
      </c>
      <c r="C61" s="108" t="s">
        <v>13</v>
      </c>
      <c r="D61" s="108" t="s">
        <v>12</v>
      </c>
      <c r="E61" s="108" t="s">
        <v>173</v>
      </c>
      <c r="F61" s="108"/>
      <c r="G61" s="114">
        <f>G62</f>
        <v>6.75</v>
      </c>
      <c r="H61" s="114">
        <f>H62</f>
        <v>6.75</v>
      </c>
      <c r="I61" s="107">
        <f t="shared" si="0"/>
        <v>100</v>
      </c>
    </row>
    <row r="62" spans="1:9" ht="36.75" customHeight="1">
      <c r="A62" s="103" t="s">
        <v>22</v>
      </c>
      <c r="B62" s="108" t="s">
        <v>0</v>
      </c>
      <c r="C62" s="108" t="s">
        <v>13</v>
      </c>
      <c r="D62" s="108" t="s">
        <v>12</v>
      </c>
      <c r="E62" s="108" t="s">
        <v>173</v>
      </c>
      <c r="F62" s="108" t="s">
        <v>121</v>
      </c>
      <c r="G62" s="114">
        <v>6.75</v>
      </c>
      <c r="H62" s="117">
        <v>6.75</v>
      </c>
      <c r="I62" s="107">
        <f t="shared" si="0"/>
        <v>100</v>
      </c>
    </row>
    <row r="63" spans="1:9" ht="36.75" customHeight="1">
      <c r="A63" s="103" t="s">
        <v>135</v>
      </c>
      <c r="B63" s="108" t="s">
        <v>0</v>
      </c>
      <c r="C63" s="108" t="s">
        <v>13</v>
      </c>
      <c r="D63" s="108" t="s">
        <v>12</v>
      </c>
      <c r="E63" s="108" t="s">
        <v>174</v>
      </c>
      <c r="F63" s="108"/>
      <c r="G63" s="114">
        <f>G64</f>
        <v>2.3</v>
      </c>
      <c r="H63" s="117">
        <f>H64</f>
        <v>2.3</v>
      </c>
      <c r="I63" s="107">
        <f>H63*100/G63</f>
        <v>100</v>
      </c>
    </row>
    <row r="64" spans="1:9" ht="36.75" customHeight="1">
      <c r="A64" s="103" t="s">
        <v>22</v>
      </c>
      <c r="B64" s="108" t="s">
        <v>0</v>
      </c>
      <c r="C64" s="108" t="s">
        <v>13</v>
      </c>
      <c r="D64" s="108" t="s">
        <v>12</v>
      </c>
      <c r="E64" s="108" t="s">
        <v>174</v>
      </c>
      <c r="F64" s="108" t="s">
        <v>121</v>
      </c>
      <c r="G64" s="114">
        <v>2.3</v>
      </c>
      <c r="H64" s="117">
        <v>2.3</v>
      </c>
      <c r="I64" s="107">
        <f>H64*100/G64</f>
        <v>100</v>
      </c>
    </row>
    <row r="65" spans="1:9" ht="36.75" customHeight="1">
      <c r="A65" s="83" t="s">
        <v>176</v>
      </c>
      <c r="B65" s="108" t="s">
        <v>0</v>
      </c>
      <c r="C65" s="108" t="s">
        <v>13</v>
      </c>
      <c r="D65" s="108" t="s">
        <v>13</v>
      </c>
      <c r="E65" s="108"/>
      <c r="F65" s="108"/>
      <c r="G65" s="114">
        <f>G66</f>
        <v>2.1</v>
      </c>
      <c r="H65" s="117">
        <f>H66</f>
        <v>2.1</v>
      </c>
      <c r="I65" s="107">
        <f>H65*100/G65</f>
        <v>100</v>
      </c>
    </row>
    <row r="66" spans="1:9" ht="36.75" customHeight="1">
      <c r="A66" s="83" t="s">
        <v>176</v>
      </c>
      <c r="B66" s="108" t="s">
        <v>0</v>
      </c>
      <c r="C66" s="108" t="s">
        <v>13</v>
      </c>
      <c r="D66" s="108" t="s">
        <v>13</v>
      </c>
      <c r="E66" s="108" t="s">
        <v>177</v>
      </c>
      <c r="F66" s="108"/>
      <c r="G66" s="114">
        <f>G67</f>
        <v>2.1</v>
      </c>
      <c r="H66" s="117">
        <f>H67</f>
        <v>2.1</v>
      </c>
      <c r="I66" s="107">
        <f>H66*100/G66</f>
        <v>100</v>
      </c>
    </row>
    <row r="67" spans="1:9" ht="48" customHeight="1">
      <c r="A67" s="83" t="s">
        <v>175</v>
      </c>
      <c r="B67" s="108" t="s">
        <v>0</v>
      </c>
      <c r="C67" s="108" t="s">
        <v>13</v>
      </c>
      <c r="D67" s="108" t="s">
        <v>13</v>
      </c>
      <c r="E67" s="108" t="s">
        <v>177</v>
      </c>
      <c r="F67" s="108" t="s">
        <v>121</v>
      </c>
      <c r="G67" s="114">
        <v>2.1</v>
      </c>
      <c r="H67" s="117">
        <v>2.1</v>
      </c>
      <c r="I67" s="107">
        <f>H67*100/G67</f>
        <v>100</v>
      </c>
    </row>
    <row r="68" spans="1:9" ht="33" customHeight="1">
      <c r="A68" s="103" t="s">
        <v>73</v>
      </c>
      <c r="B68" s="108" t="s">
        <v>0</v>
      </c>
      <c r="C68" s="108" t="s">
        <v>74</v>
      </c>
      <c r="D68" s="108"/>
      <c r="E68" s="108"/>
      <c r="F68" s="108"/>
      <c r="G68" s="114">
        <f>G69</f>
        <v>11.2</v>
      </c>
      <c r="H68" s="117">
        <f>H69</f>
        <v>11.2</v>
      </c>
      <c r="I68" s="107">
        <f t="shared" si="0"/>
        <v>100</v>
      </c>
    </row>
    <row r="69" spans="1:9" ht="33" customHeight="1">
      <c r="A69" s="103" t="s">
        <v>136</v>
      </c>
      <c r="B69" s="108" t="s">
        <v>0</v>
      </c>
      <c r="C69" s="108" t="s">
        <v>74</v>
      </c>
      <c r="D69" s="108" t="s">
        <v>9</v>
      </c>
      <c r="E69" s="108"/>
      <c r="F69" s="108"/>
      <c r="G69" s="114">
        <f>G70</f>
        <v>11.2</v>
      </c>
      <c r="H69" s="117">
        <f>H70</f>
        <v>11.2</v>
      </c>
      <c r="I69" s="107">
        <f t="shared" si="0"/>
        <v>100</v>
      </c>
    </row>
    <row r="70" spans="1:9" ht="34.5" customHeight="1">
      <c r="A70" s="103" t="s">
        <v>137</v>
      </c>
      <c r="B70" s="108" t="s">
        <v>0</v>
      </c>
      <c r="C70" s="108" t="s">
        <v>74</v>
      </c>
      <c r="D70" s="108" t="s">
        <v>9</v>
      </c>
      <c r="E70" s="108" t="s">
        <v>178</v>
      </c>
      <c r="F70" s="108" t="s">
        <v>121</v>
      </c>
      <c r="G70" s="114">
        <v>11.2</v>
      </c>
      <c r="H70" s="117">
        <v>11.2</v>
      </c>
      <c r="I70" s="107">
        <f t="shared" si="0"/>
        <v>100</v>
      </c>
    </row>
    <row r="71" spans="1:9" ht="17.25" customHeight="1">
      <c r="A71" s="103" t="s">
        <v>26</v>
      </c>
      <c r="B71" s="108" t="s">
        <v>0</v>
      </c>
      <c r="C71" s="108" t="s">
        <v>15</v>
      </c>
      <c r="D71" s="108"/>
      <c r="E71" s="108"/>
      <c r="F71" s="108"/>
      <c r="G71" s="114">
        <f aca="true" t="shared" si="1" ref="G71:H73">G72</f>
        <v>52.6</v>
      </c>
      <c r="H71" s="114">
        <f t="shared" si="1"/>
        <v>52.6</v>
      </c>
      <c r="I71" s="107">
        <f t="shared" si="0"/>
        <v>100</v>
      </c>
    </row>
    <row r="72" spans="1:9" ht="15.75">
      <c r="A72" s="103" t="s">
        <v>27</v>
      </c>
      <c r="B72" s="108" t="s">
        <v>0</v>
      </c>
      <c r="C72" s="108" t="s">
        <v>15</v>
      </c>
      <c r="D72" s="108" t="s">
        <v>5</v>
      </c>
      <c r="E72" s="108"/>
      <c r="F72" s="108"/>
      <c r="G72" s="114">
        <f t="shared" si="1"/>
        <v>52.6</v>
      </c>
      <c r="H72" s="114">
        <f t="shared" si="1"/>
        <v>52.6</v>
      </c>
      <c r="I72" s="107">
        <f t="shared" si="0"/>
        <v>100</v>
      </c>
    </row>
    <row r="73" spans="1:9" ht="47.25" customHeight="1">
      <c r="A73" s="103" t="s">
        <v>28</v>
      </c>
      <c r="B73" s="108" t="s">
        <v>0</v>
      </c>
      <c r="C73" s="108" t="s">
        <v>15</v>
      </c>
      <c r="D73" s="108" t="s">
        <v>5</v>
      </c>
      <c r="E73" s="108" t="s">
        <v>179</v>
      </c>
      <c r="F73" s="108"/>
      <c r="G73" s="114">
        <f t="shared" si="1"/>
        <v>52.6</v>
      </c>
      <c r="H73" s="114">
        <f t="shared" si="1"/>
        <v>52.6</v>
      </c>
      <c r="I73" s="107">
        <f t="shared" si="0"/>
        <v>100</v>
      </c>
    </row>
    <row r="74" spans="1:9" ht="31.5" customHeight="1">
      <c r="A74" s="103" t="s">
        <v>22</v>
      </c>
      <c r="B74" s="108" t="s">
        <v>0</v>
      </c>
      <c r="C74" s="108" t="s">
        <v>15</v>
      </c>
      <c r="D74" s="108" t="s">
        <v>5</v>
      </c>
      <c r="E74" s="108" t="s">
        <v>179</v>
      </c>
      <c r="F74" s="108" t="s">
        <v>124</v>
      </c>
      <c r="G74" s="114">
        <v>52.6</v>
      </c>
      <c r="H74" s="114">
        <v>52.6</v>
      </c>
      <c r="I74" s="107">
        <f t="shared" si="0"/>
        <v>100</v>
      </c>
    </row>
    <row r="75" spans="1:9" ht="15.75">
      <c r="A75" s="103" t="s">
        <v>29</v>
      </c>
      <c r="B75" s="105"/>
      <c r="C75" s="105"/>
      <c r="D75" s="105"/>
      <c r="E75" s="105"/>
      <c r="F75" s="105"/>
      <c r="G75" s="114">
        <f>G10+G46+G52+G56+G59+G68+G71</f>
        <v>2285.384</v>
      </c>
      <c r="H75" s="114">
        <f>H10+H46+H52+H56+H59+H68+H71</f>
        <v>2285.3732</v>
      </c>
      <c r="I75" s="107">
        <f t="shared" si="0"/>
        <v>99.99952743171389</v>
      </c>
    </row>
    <row r="76" spans="1:9" ht="15.75">
      <c r="A76" s="118"/>
      <c r="B76" s="98"/>
      <c r="C76" s="98"/>
      <c r="D76" s="98"/>
      <c r="E76" s="98"/>
      <c r="F76" s="98"/>
      <c r="G76" s="98"/>
      <c r="H76" s="98"/>
      <c r="I76" s="98"/>
    </row>
    <row r="77" spans="1:9" ht="15.75">
      <c r="A77" s="98"/>
      <c r="B77" s="98"/>
      <c r="C77" s="98"/>
      <c r="D77" s="98"/>
      <c r="E77" s="98"/>
      <c r="F77" s="98"/>
      <c r="G77" s="98"/>
      <c r="H77" s="98"/>
      <c r="I77" s="98"/>
    </row>
    <row r="78" spans="1:9" ht="15.75">
      <c r="A78" s="98"/>
      <c r="B78" s="98"/>
      <c r="C78" s="98"/>
      <c r="D78" s="98"/>
      <c r="E78" s="98"/>
      <c r="F78" s="98"/>
      <c r="G78" s="98"/>
      <c r="H78" s="98"/>
      <c r="I78" s="98"/>
    </row>
    <row r="79" spans="1:9" ht="15.75">
      <c r="A79" s="118"/>
      <c r="B79" s="98"/>
      <c r="C79" s="98"/>
      <c r="D79" s="98"/>
      <c r="E79" s="98"/>
      <c r="F79" s="98"/>
      <c r="G79" s="98"/>
      <c r="H79" s="98"/>
      <c r="I79" s="98"/>
    </row>
  </sheetData>
  <sheetProtection/>
  <mergeCells count="3">
    <mergeCell ref="A5:I5"/>
    <mergeCell ref="A6:I6"/>
    <mergeCell ref="G1:I3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D1" sqref="D1:F3"/>
    </sheetView>
  </sheetViews>
  <sheetFormatPr defaultColWidth="9.00390625" defaultRowHeight="12.75"/>
  <cols>
    <col min="1" max="1" width="53.375" style="0" customWidth="1"/>
    <col min="2" max="2" width="6.75390625" style="0" customWidth="1"/>
    <col min="3" max="3" width="6.625" style="0" customWidth="1"/>
    <col min="4" max="4" width="10.125" style="0" customWidth="1"/>
    <col min="5" max="5" width="12.75390625" style="0" customWidth="1"/>
    <col min="6" max="6" width="12.625" style="0" customWidth="1"/>
  </cols>
  <sheetData>
    <row r="1" spans="1:6" ht="15.75" customHeight="1">
      <c r="A1" s="55"/>
      <c r="B1" s="29"/>
      <c r="C1" s="29"/>
      <c r="D1" s="128" t="s">
        <v>226</v>
      </c>
      <c r="E1" s="128"/>
      <c r="F1" s="128"/>
    </row>
    <row r="2" spans="1:6" ht="15.75">
      <c r="A2" s="29"/>
      <c r="B2" s="29"/>
      <c r="C2" s="29"/>
      <c r="D2" s="128"/>
      <c r="E2" s="128"/>
      <c r="F2" s="128"/>
    </row>
    <row r="3" spans="1:6" ht="39" customHeight="1">
      <c r="A3" s="29"/>
      <c r="B3" s="29"/>
      <c r="C3" s="29"/>
      <c r="D3" s="128"/>
      <c r="E3" s="128"/>
      <c r="F3" s="128"/>
    </row>
    <row r="4" spans="1:6" ht="15.75">
      <c r="A4" s="55"/>
      <c r="B4" s="29"/>
      <c r="C4" s="29"/>
      <c r="D4" s="55"/>
      <c r="E4" s="55"/>
      <c r="F4" s="55"/>
    </row>
    <row r="5" spans="1:6" ht="15.75">
      <c r="A5" s="29"/>
      <c r="B5" s="29"/>
      <c r="C5" s="29"/>
      <c r="D5" s="29"/>
      <c r="E5" s="29"/>
      <c r="F5" s="29"/>
    </row>
    <row r="6" spans="1:6" ht="15.75">
      <c r="A6" s="148" t="s">
        <v>182</v>
      </c>
      <c r="B6" s="148"/>
      <c r="C6" s="148"/>
      <c r="D6" s="148"/>
      <c r="E6" s="148"/>
      <c r="F6" s="148"/>
    </row>
    <row r="7" spans="1:6" ht="15.75">
      <c r="A7" s="148" t="s">
        <v>52</v>
      </c>
      <c r="B7" s="148"/>
      <c r="C7" s="148"/>
      <c r="D7" s="148"/>
      <c r="E7" s="148"/>
      <c r="F7" s="148"/>
    </row>
    <row r="8" spans="1:6" ht="15.75">
      <c r="A8" s="148" t="s">
        <v>218</v>
      </c>
      <c r="B8" s="148"/>
      <c r="C8" s="148"/>
      <c r="D8" s="148"/>
      <c r="E8" s="148"/>
      <c r="F8" s="148"/>
    </row>
    <row r="9" spans="1:6" ht="15.75">
      <c r="A9" s="33"/>
      <c r="B9" s="33"/>
      <c r="C9" s="33"/>
      <c r="D9" s="33"/>
      <c r="E9" s="33"/>
      <c r="F9" s="33"/>
    </row>
    <row r="10" spans="1:6" ht="15.75">
      <c r="A10" s="29"/>
      <c r="B10" s="29"/>
      <c r="C10" s="29"/>
      <c r="D10" s="29"/>
      <c r="E10" s="29"/>
      <c r="F10" s="30" t="s">
        <v>1</v>
      </c>
    </row>
    <row r="11" spans="1:6" ht="31.5">
      <c r="A11" s="59" t="s">
        <v>2</v>
      </c>
      <c r="B11" s="59" t="s">
        <v>3</v>
      </c>
      <c r="C11" s="59" t="s">
        <v>4</v>
      </c>
      <c r="D11" s="59" t="s">
        <v>32</v>
      </c>
      <c r="E11" s="67" t="s">
        <v>30</v>
      </c>
      <c r="F11" s="70" t="s">
        <v>31</v>
      </c>
    </row>
    <row r="12" spans="1:6" ht="15.75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</row>
    <row r="13" spans="1:6" s="38" customFormat="1" ht="15.75">
      <c r="A13" s="103" t="s">
        <v>19</v>
      </c>
      <c r="B13" s="108" t="s">
        <v>5</v>
      </c>
      <c r="C13" s="108"/>
      <c r="D13" s="114">
        <f>D14+D15+D16+D17</f>
        <v>1842.12</v>
      </c>
      <c r="E13" s="114">
        <f>E14+E15+E16+E17</f>
        <v>1842.12</v>
      </c>
      <c r="F13" s="107">
        <f aca="true" t="shared" si="0" ref="F13:F31">E13*100/D13</f>
        <v>100</v>
      </c>
    </row>
    <row r="14" spans="1:6" ht="53.25" customHeight="1">
      <c r="A14" s="103" t="s">
        <v>6</v>
      </c>
      <c r="B14" s="108" t="s">
        <v>5</v>
      </c>
      <c r="C14" s="108" t="s">
        <v>7</v>
      </c>
      <c r="D14" s="114">
        <v>260.26</v>
      </c>
      <c r="E14" s="114">
        <v>260.26</v>
      </c>
      <c r="F14" s="107">
        <f t="shared" si="0"/>
        <v>100</v>
      </c>
    </row>
    <row r="15" spans="1:6" ht="63" customHeight="1">
      <c r="A15" s="103" t="s">
        <v>8</v>
      </c>
      <c r="B15" s="108" t="s">
        <v>5</v>
      </c>
      <c r="C15" s="108" t="s">
        <v>9</v>
      </c>
      <c r="D15" s="114">
        <v>510.26</v>
      </c>
      <c r="E15" s="114">
        <v>510.26</v>
      </c>
      <c r="F15" s="107">
        <f t="shared" si="0"/>
        <v>100</v>
      </c>
    </row>
    <row r="16" spans="1:6" ht="45.75" customHeight="1">
      <c r="A16" s="103" t="s">
        <v>98</v>
      </c>
      <c r="B16" s="108" t="s">
        <v>5</v>
      </c>
      <c r="C16" s="108" t="s">
        <v>99</v>
      </c>
      <c r="D16" s="114">
        <v>10.81</v>
      </c>
      <c r="E16" s="114">
        <v>10.81</v>
      </c>
      <c r="F16" s="107">
        <f>E16*100/D16</f>
        <v>100</v>
      </c>
    </row>
    <row r="17" spans="1:6" ht="15.75" customHeight="1">
      <c r="A17" s="103" t="s">
        <v>10</v>
      </c>
      <c r="B17" s="108" t="s">
        <v>5</v>
      </c>
      <c r="C17" s="108" t="s">
        <v>85</v>
      </c>
      <c r="D17" s="114">
        <v>1060.79</v>
      </c>
      <c r="E17" s="114">
        <v>1060.79</v>
      </c>
      <c r="F17" s="107">
        <f t="shared" si="0"/>
        <v>100</v>
      </c>
    </row>
    <row r="18" spans="1:6" s="38" customFormat="1" ht="15.75">
      <c r="A18" s="103" t="s">
        <v>23</v>
      </c>
      <c r="B18" s="108" t="s">
        <v>7</v>
      </c>
      <c r="C18" s="108"/>
      <c r="D18" s="114">
        <f>D19</f>
        <v>29</v>
      </c>
      <c r="E18" s="114">
        <f>E19</f>
        <v>29</v>
      </c>
      <c r="F18" s="107">
        <f t="shared" si="0"/>
        <v>100</v>
      </c>
    </row>
    <row r="19" spans="1:6" ht="15.75">
      <c r="A19" s="103" t="s">
        <v>11</v>
      </c>
      <c r="B19" s="108" t="s">
        <v>7</v>
      </c>
      <c r="C19" s="108" t="s">
        <v>12</v>
      </c>
      <c r="D19" s="114">
        <v>29</v>
      </c>
      <c r="E19" s="114">
        <v>29</v>
      </c>
      <c r="F19" s="107">
        <f t="shared" si="0"/>
        <v>100</v>
      </c>
    </row>
    <row r="20" spans="1:6" s="38" customFormat="1" ht="31.5">
      <c r="A20" s="103" t="s">
        <v>125</v>
      </c>
      <c r="B20" s="108" t="s">
        <v>12</v>
      </c>
      <c r="C20" s="108"/>
      <c r="D20" s="114">
        <f>D21</f>
        <v>32.928</v>
      </c>
      <c r="E20" s="114">
        <f>E21</f>
        <v>32.928</v>
      </c>
      <c r="F20" s="107">
        <v>100</v>
      </c>
    </row>
    <row r="21" spans="1:6" ht="15.75">
      <c r="A21" s="103" t="s">
        <v>126</v>
      </c>
      <c r="B21" s="108" t="s">
        <v>12</v>
      </c>
      <c r="C21" s="108" t="s">
        <v>15</v>
      </c>
      <c r="D21" s="114">
        <v>32.928</v>
      </c>
      <c r="E21" s="114">
        <v>32.928</v>
      </c>
      <c r="F21" s="107">
        <v>100</v>
      </c>
    </row>
    <row r="22" spans="1:6" ht="15.75">
      <c r="A22" s="103" t="s">
        <v>101</v>
      </c>
      <c r="B22" s="108" t="s">
        <v>9</v>
      </c>
      <c r="C22" s="108"/>
      <c r="D22" s="114">
        <f>D23</f>
        <v>306.4</v>
      </c>
      <c r="E22" s="114">
        <f>E23</f>
        <v>306.4</v>
      </c>
      <c r="F22" s="107">
        <f>E22*100/D22</f>
        <v>100</v>
      </c>
    </row>
    <row r="23" spans="1:6" ht="15.75">
      <c r="A23" s="103" t="s">
        <v>102</v>
      </c>
      <c r="B23" s="108" t="s">
        <v>9</v>
      </c>
      <c r="C23" s="108" t="s">
        <v>103</v>
      </c>
      <c r="D23" s="114">
        <v>306.4</v>
      </c>
      <c r="E23" s="114">
        <v>306.4</v>
      </c>
      <c r="F23" s="107">
        <f>E23*100/D23</f>
        <v>100</v>
      </c>
    </row>
    <row r="24" spans="1:6" s="38" customFormat="1" ht="15.75">
      <c r="A24" s="103" t="s">
        <v>25</v>
      </c>
      <c r="B24" s="108" t="s">
        <v>13</v>
      </c>
      <c r="C24" s="108"/>
      <c r="D24" s="114">
        <f>D25+D26</f>
        <v>11.15</v>
      </c>
      <c r="E24" s="114">
        <f>E25+E26</f>
        <v>11.15</v>
      </c>
      <c r="F24" s="107">
        <f t="shared" si="0"/>
        <v>100</v>
      </c>
    </row>
    <row r="25" spans="1:6" ht="15.75">
      <c r="A25" s="103" t="s">
        <v>14</v>
      </c>
      <c r="B25" s="108" t="s">
        <v>13</v>
      </c>
      <c r="C25" s="108" t="s">
        <v>12</v>
      </c>
      <c r="D25" s="116">
        <v>9.05</v>
      </c>
      <c r="E25" s="116">
        <v>9.05</v>
      </c>
      <c r="F25" s="107">
        <f t="shared" si="0"/>
        <v>100</v>
      </c>
    </row>
    <row r="26" spans="1:6" ht="31.5">
      <c r="A26" s="83" t="s">
        <v>176</v>
      </c>
      <c r="B26" s="108" t="s">
        <v>13</v>
      </c>
      <c r="C26" s="108" t="s">
        <v>13</v>
      </c>
      <c r="D26" s="116">
        <v>2.1</v>
      </c>
      <c r="E26" s="116">
        <v>2.1</v>
      </c>
      <c r="F26" s="107">
        <f>E26*100/D26</f>
        <v>100</v>
      </c>
    </row>
    <row r="27" spans="1:6" s="38" customFormat="1" ht="15.75">
      <c r="A27" s="103" t="s">
        <v>104</v>
      </c>
      <c r="B27" s="108" t="s">
        <v>74</v>
      </c>
      <c r="C27" s="108"/>
      <c r="D27" s="116">
        <f>D28</f>
        <v>11.2</v>
      </c>
      <c r="E27" s="116">
        <f>E28</f>
        <v>11.2</v>
      </c>
      <c r="F27" s="107">
        <f>E27*100/D27</f>
        <v>100</v>
      </c>
    </row>
    <row r="28" spans="1:6" ht="15.75">
      <c r="A28" s="103" t="s">
        <v>138</v>
      </c>
      <c r="B28" s="108" t="s">
        <v>74</v>
      </c>
      <c r="C28" s="108" t="s">
        <v>9</v>
      </c>
      <c r="D28" s="116">
        <v>11.2</v>
      </c>
      <c r="E28" s="116">
        <v>11.2</v>
      </c>
      <c r="F28" s="107"/>
    </row>
    <row r="29" spans="1:6" s="38" customFormat="1" ht="15.75">
      <c r="A29" s="103" t="s">
        <v>26</v>
      </c>
      <c r="B29" s="108" t="s">
        <v>15</v>
      </c>
      <c r="C29" s="108"/>
      <c r="D29" s="114">
        <f>D30</f>
        <v>52.6</v>
      </c>
      <c r="E29" s="114">
        <f>E30</f>
        <v>52.6</v>
      </c>
      <c r="F29" s="107">
        <f t="shared" si="0"/>
        <v>100</v>
      </c>
    </row>
    <row r="30" spans="1:6" ht="15.75">
      <c r="A30" s="103" t="s">
        <v>27</v>
      </c>
      <c r="B30" s="108" t="s">
        <v>15</v>
      </c>
      <c r="C30" s="108" t="s">
        <v>5</v>
      </c>
      <c r="D30" s="114">
        <v>52.6</v>
      </c>
      <c r="E30" s="114">
        <v>52.6</v>
      </c>
      <c r="F30" s="107">
        <f t="shared" si="0"/>
        <v>100</v>
      </c>
    </row>
    <row r="31" spans="1:6" ht="20.25" customHeight="1">
      <c r="A31" s="103" t="s">
        <v>29</v>
      </c>
      <c r="B31" s="104"/>
      <c r="C31" s="104"/>
      <c r="D31" s="114">
        <f>D13+D18+D20+D22+D24+D27+D29</f>
        <v>2285.3979999999997</v>
      </c>
      <c r="E31" s="114">
        <f>E13+E18+E20+E22+E24+E27+E29</f>
        <v>2285.3979999999997</v>
      </c>
      <c r="F31" s="107">
        <f t="shared" si="0"/>
        <v>100</v>
      </c>
    </row>
    <row r="32" spans="1:6" ht="15.75">
      <c r="A32" s="103"/>
      <c r="B32" s="105"/>
      <c r="C32" s="105"/>
      <c r="D32" s="105"/>
      <c r="E32" s="105"/>
      <c r="F32" s="105"/>
    </row>
    <row r="33" spans="1:6" ht="15.75">
      <c r="A33" s="29"/>
      <c r="B33" s="29"/>
      <c r="C33" s="29"/>
      <c r="D33" s="29"/>
      <c r="E33" s="29"/>
      <c r="F33" s="29"/>
    </row>
    <row r="34" spans="1:6" ht="15.75">
      <c r="A34" s="29"/>
      <c r="B34" s="29"/>
      <c r="C34" s="29"/>
      <c r="D34" s="29"/>
      <c r="E34" s="29"/>
      <c r="F34" s="29"/>
    </row>
    <row r="35" spans="1:6" ht="15.75">
      <c r="A35" s="26"/>
      <c r="B35" s="29"/>
      <c r="C35" s="29"/>
      <c r="D35" s="29"/>
      <c r="E35" s="29"/>
      <c r="F35" s="29"/>
    </row>
    <row r="36" spans="1:6" ht="15.75">
      <c r="A36" s="29"/>
      <c r="B36" s="29"/>
      <c r="C36" s="29"/>
      <c r="D36" s="29"/>
      <c r="E36" s="29"/>
      <c r="F36" s="29"/>
    </row>
    <row r="37" spans="1:6" ht="15.75">
      <c r="A37" s="29"/>
      <c r="B37" s="29"/>
      <c r="C37" s="29"/>
      <c r="D37" s="29"/>
      <c r="E37" s="29"/>
      <c r="F37" s="29"/>
    </row>
    <row r="38" spans="1:6" ht="15.75">
      <c r="A38" s="29"/>
      <c r="B38" s="29"/>
      <c r="C38" s="29"/>
      <c r="D38" s="29"/>
      <c r="E38" s="29"/>
      <c r="F38" s="29"/>
    </row>
  </sheetData>
  <sheetProtection/>
  <mergeCells count="4">
    <mergeCell ref="A6:F6"/>
    <mergeCell ref="A7:F7"/>
    <mergeCell ref="D1:F3"/>
    <mergeCell ref="A8:F8"/>
  </mergeCells>
  <printOptions/>
  <pageMargins left="1.1811023622047245" right="0.1968503937007874" top="0.1968503937007874" bottom="0.1968503937007874" header="0.5118110236220472" footer="0.196850393700787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1">
      <selection activeCell="F1" sqref="F1:H3"/>
    </sheetView>
  </sheetViews>
  <sheetFormatPr defaultColWidth="9.00390625" defaultRowHeight="12.75"/>
  <cols>
    <col min="1" max="1" width="29.375" style="0" customWidth="1"/>
    <col min="2" max="2" width="6.75390625" style="0" customWidth="1"/>
    <col min="3" max="3" width="6.375" style="0" customWidth="1"/>
    <col min="4" max="4" width="9.375" style="0" customWidth="1"/>
    <col min="5" max="5" width="4.375" style="0" customWidth="1"/>
    <col min="6" max="6" width="13.375" style="0" customWidth="1"/>
    <col min="7" max="7" width="12.25390625" style="0" customWidth="1"/>
    <col min="8" max="8" width="8.00390625" style="0" customWidth="1"/>
  </cols>
  <sheetData>
    <row r="1" spans="1:8" ht="15.75" customHeight="1">
      <c r="A1" s="55"/>
      <c r="B1" s="29"/>
      <c r="C1" s="27"/>
      <c r="D1" s="27"/>
      <c r="E1" s="66"/>
      <c r="F1" s="128" t="s">
        <v>226</v>
      </c>
      <c r="G1" s="128"/>
      <c r="H1" s="128"/>
    </row>
    <row r="2" spans="1:8" ht="15.75">
      <c r="A2" s="27"/>
      <c r="B2" s="29"/>
      <c r="C2" s="29"/>
      <c r="D2" s="27"/>
      <c r="E2" s="66"/>
      <c r="F2" s="128"/>
      <c r="G2" s="128"/>
      <c r="H2" s="128"/>
    </row>
    <row r="3" spans="1:8" ht="58.5" customHeight="1">
      <c r="A3" s="27"/>
      <c r="B3" s="29"/>
      <c r="C3" s="29"/>
      <c r="D3" s="27"/>
      <c r="E3" s="66"/>
      <c r="F3" s="128"/>
      <c r="G3" s="128"/>
      <c r="H3" s="128"/>
    </row>
    <row r="4" spans="1:8" ht="15.75">
      <c r="A4" s="55"/>
      <c r="B4" s="29"/>
      <c r="C4" s="29"/>
      <c r="D4" s="27"/>
      <c r="E4" s="66"/>
      <c r="F4" s="66"/>
      <c r="G4" s="66"/>
      <c r="H4" s="66"/>
    </row>
    <row r="5" spans="1:8" ht="15.75">
      <c r="A5" s="55"/>
      <c r="B5" s="29"/>
      <c r="C5" s="29"/>
      <c r="D5" s="27"/>
      <c r="E5" s="29"/>
      <c r="F5" s="29"/>
      <c r="G5" s="27"/>
      <c r="H5" s="29"/>
    </row>
    <row r="6" spans="1:8" ht="15.75">
      <c r="A6" s="55"/>
      <c r="B6" s="29"/>
      <c r="C6" s="29"/>
      <c r="D6" s="27"/>
      <c r="E6" s="29"/>
      <c r="F6" s="29"/>
      <c r="G6" s="27"/>
      <c r="H6" s="29"/>
    </row>
    <row r="7" spans="1:8" ht="15.75">
      <c r="A7" s="55"/>
      <c r="B7" s="29"/>
      <c r="C7" s="29"/>
      <c r="D7" s="27"/>
      <c r="E7" s="29"/>
      <c r="F7" s="29"/>
      <c r="G7" s="27"/>
      <c r="H7" s="29"/>
    </row>
    <row r="8" spans="1:8" ht="15.75">
      <c r="A8" s="148" t="s">
        <v>183</v>
      </c>
      <c r="B8" s="148"/>
      <c r="C8" s="148"/>
      <c r="D8" s="148"/>
      <c r="E8" s="148"/>
      <c r="F8" s="148"/>
      <c r="G8" s="148"/>
      <c r="H8" s="27"/>
    </row>
    <row r="9" spans="1:8" ht="15.75">
      <c r="A9" s="148" t="s">
        <v>184</v>
      </c>
      <c r="B9" s="152"/>
      <c r="C9" s="152"/>
      <c r="D9" s="152"/>
      <c r="E9" s="152"/>
      <c r="F9" s="152"/>
      <c r="G9" s="152"/>
      <c r="H9" s="34"/>
    </row>
    <row r="10" spans="1:8" ht="15.75">
      <c r="A10" s="55" t="s">
        <v>219</v>
      </c>
      <c r="B10" s="82"/>
      <c r="C10" s="82"/>
      <c r="D10" s="82"/>
      <c r="E10" s="82"/>
      <c r="F10" s="82"/>
      <c r="G10" s="82"/>
      <c r="H10" s="34"/>
    </row>
    <row r="11" spans="1:8" ht="15.75">
      <c r="A11" s="33"/>
      <c r="B11" s="34"/>
      <c r="C11" s="34"/>
      <c r="D11" s="34"/>
      <c r="E11" s="34"/>
      <c r="F11" s="34"/>
      <c r="G11" s="34"/>
      <c r="H11" s="34"/>
    </row>
    <row r="12" spans="1:8" ht="15.75">
      <c r="A12" s="33"/>
      <c r="B12" s="34"/>
      <c r="C12" s="34"/>
      <c r="D12" s="34"/>
      <c r="E12" s="34"/>
      <c r="F12" s="34"/>
      <c r="G12" s="34"/>
      <c r="H12" s="34"/>
    </row>
    <row r="13" spans="1:8" ht="15.75">
      <c r="A13" s="33"/>
      <c r="B13" s="34"/>
      <c r="C13" s="34"/>
      <c r="D13" s="34"/>
      <c r="E13" s="34"/>
      <c r="F13" s="34"/>
      <c r="G13" s="34"/>
      <c r="H13" s="34"/>
    </row>
    <row r="14" spans="1:8" ht="15.75">
      <c r="A14" s="29"/>
      <c r="B14" s="29"/>
      <c r="C14" s="29"/>
      <c r="D14" s="29"/>
      <c r="E14" s="29"/>
      <c r="F14" s="27"/>
      <c r="G14" s="30" t="s">
        <v>1</v>
      </c>
      <c r="H14" s="27"/>
    </row>
    <row r="15" spans="1:8" ht="63" customHeight="1">
      <c r="A15" s="75" t="s">
        <v>2</v>
      </c>
      <c r="B15" s="153" t="s">
        <v>44</v>
      </c>
      <c r="C15" s="153"/>
      <c r="D15" s="153"/>
      <c r="E15" s="153"/>
      <c r="F15" s="75" t="s">
        <v>32</v>
      </c>
      <c r="G15" s="79" t="s">
        <v>30</v>
      </c>
      <c r="H15" s="76" t="s">
        <v>31</v>
      </c>
    </row>
    <row r="16" spans="1:8" ht="15">
      <c r="A16" s="75">
        <v>1</v>
      </c>
      <c r="B16" s="154">
        <v>2</v>
      </c>
      <c r="C16" s="155"/>
      <c r="D16" s="155"/>
      <c r="E16" s="155"/>
      <c r="F16" s="75">
        <v>3</v>
      </c>
      <c r="G16" s="80">
        <v>4</v>
      </c>
      <c r="H16" s="80">
        <v>5</v>
      </c>
    </row>
    <row r="17" spans="1:8" ht="30">
      <c r="A17" s="77" t="s">
        <v>43</v>
      </c>
      <c r="B17" s="150" t="s">
        <v>70</v>
      </c>
      <c r="C17" s="151"/>
      <c r="D17" s="151"/>
      <c r="E17" s="151"/>
      <c r="F17" s="78">
        <v>0</v>
      </c>
      <c r="G17" s="78">
        <v>-67.4</v>
      </c>
      <c r="H17" s="81"/>
    </row>
    <row r="18" spans="1:8" ht="23.25" customHeight="1">
      <c r="A18" s="77" t="s">
        <v>45</v>
      </c>
      <c r="B18" s="150"/>
      <c r="C18" s="151"/>
      <c r="D18" s="151"/>
      <c r="E18" s="151"/>
      <c r="F18" s="78"/>
      <c r="G18" s="78"/>
      <c r="H18" s="81"/>
    </row>
    <row r="19" spans="1:8" ht="60.75" customHeight="1">
      <c r="A19" s="77" t="s">
        <v>139</v>
      </c>
      <c r="B19" s="150" t="s">
        <v>71</v>
      </c>
      <c r="C19" s="150"/>
      <c r="D19" s="150"/>
      <c r="E19" s="150"/>
      <c r="F19" s="78">
        <v>0</v>
      </c>
      <c r="G19" s="78">
        <v>-67.4</v>
      </c>
      <c r="H19" s="81"/>
    </row>
    <row r="20" spans="1:8" ht="23.25" customHeight="1">
      <c r="A20" s="77" t="s">
        <v>47</v>
      </c>
      <c r="B20" s="150"/>
      <c r="C20" s="150"/>
      <c r="D20" s="150"/>
      <c r="E20" s="150"/>
      <c r="F20" s="78"/>
      <c r="G20" s="78"/>
      <c r="H20" s="81"/>
    </row>
    <row r="21" spans="1:8" ht="49.5" customHeight="1">
      <c r="A21" s="77" t="s">
        <v>112</v>
      </c>
      <c r="B21" s="150" t="s">
        <v>72</v>
      </c>
      <c r="C21" s="151"/>
      <c r="D21" s="151"/>
      <c r="E21" s="151"/>
      <c r="F21" s="78">
        <v>0</v>
      </c>
      <c r="G21" s="78">
        <v>-67.4</v>
      </c>
      <c r="H21" s="81"/>
    </row>
    <row r="22" spans="1:8" ht="12.75">
      <c r="A22" s="3"/>
      <c r="B22" s="4"/>
      <c r="C22" s="4"/>
      <c r="D22" s="4"/>
      <c r="E22" s="4"/>
      <c r="F22" s="9"/>
      <c r="G22" s="9"/>
      <c r="H22" s="7"/>
    </row>
    <row r="23" spans="1:8" ht="12.75">
      <c r="A23" s="3"/>
      <c r="B23" s="4"/>
      <c r="C23" s="4"/>
      <c r="D23" s="4"/>
      <c r="E23" s="4"/>
      <c r="F23" s="5"/>
      <c r="G23" s="5"/>
      <c r="H23" s="8"/>
    </row>
    <row r="24" spans="1:8" ht="12.75">
      <c r="A24" s="3"/>
      <c r="B24" s="4"/>
      <c r="C24" s="4"/>
      <c r="D24" s="4"/>
      <c r="E24" s="4"/>
      <c r="F24" s="5"/>
      <c r="G24" s="5"/>
      <c r="H24" s="8"/>
    </row>
    <row r="25" spans="1:8" ht="12.75">
      <c r="A25" s="3"/>
      <c r="B25" s="4"/>
      <c r="C25" s="4"/>
      <c r="D25" s="4"/>
      <c r="E25" s="4"/>
      <c r="F25" s="5"/>
      <c r="G25" s="5"/>
      <c r="H25" s="8"/>
    </row>
    <row r="26" spans="1:8" ht="12.75">
      <c r="A26" s="3"/>
      <c r="B26" s="4"/>
      <c r="C26" s="4"/>
      <c r="D26" s="4"/>
      <c r="E26" s="4"/>
      <c r="F26" s="5"/>
      <c r="G26" s="5"/>
      <c r="H26" s="8"/>
    </row>
    <row r="27" spans="1:8" ht="12.75">
      <c r="A27" s="3"/>
      <c r="B27" s="4"/>
      <c r="C27" s="4"/>
      <c r="D27" s="4"/>
      <c r="E27" s="4"/>
      <c r="F27" s="5"/>
      <c r="G27" s="5"/>
      <c r="H27" s="8"/>
    </row>
    <row r="28" spans="1:8" ht="12.75">
      <c r="A28" s="3"/>
      <c r="B28" s="4"/>
      <c r="C28" s="4"/>
      <c r="D28" s="4"/>
      <c r="E28" s="4"/>
      <c r="F28" s="5"/>
      <c r="G28" s="6"/>
      <c r="H28" s="8"/>
    </row>
    <row r="29" spans="1:8" ht="12.75">
      <c r="A29" s="10"/>
      <c r="B29" s="4"/>
      <c r="C29" s="4"/>
      <c r="D29" s="4"/>
      <c r="E29" s="4"/>
      <c r="F29" s="11"/>
      <c r="G29" s="6"/>
      <c r="H29" s="12"/>
    </row>
    <row r="30" spans="1:8" ht="12.75">
      <c r="A30" s="3"/>
      <c r="B30" s="4"/>
      <c r="C30" s="4"/>
      <c r="D30" s="4"/>
      <c r="E30" s="4"/>
      <c r="F30" s="9"/>
      <c r="G30" s="9"/>
      <c r="H30" s="7"/>
    </row>
    <row r="31" spans="1:8" ht="12.75">
      <c r="A31" s="3"/>
      <c r="B31" s="4"/>
      <c r="C31" s="4"/>
      <c r="D31" s="4"/>
      <c r="E31" s="4"/>
      <c r="F31" s="5"/>
      <c r="G31" s="5"/>
      <c r="H31" s="8"/>
    </row>
    <row r="32" spans="1:8" ht="12.75">
      <c r="A32" s="3"/>
      <c r="B32" s="4"/>
      <c r="C32" s="4"/>
      <c r="D32" s="4"/>
      <c r="E32" s="4"/>
      <c r="F32" s="5"/>
      <c r="G32" s="5"/>
      <c r="H32" s="8"/>
    </row>
    <row r="33" spans="1:8" ht="12.75">
      <c r="A33" s="3"/>
      <c r="B33" s="4"/>
      <c r="C33" s="4"/>
      <c r="D33" s="4"/>
      <c r="E33" s="13"/>
      <c r="F33" s="5"/>
      <c r="G33" s="5"/>
      <c r="H33" s="8"/>
    </row>
    <row r="34" spans="1:8" ht="12.75">
      <c r="A34" s="3"/>
      <c r="B34" s="4"/>
      <c r="C34" s="4"/>
      <c r="D34" s="4"/>
      <c r="E34" s="4"/>
      <c r="F34" s="5"/>
      <c r="G34" s="5"/>
      <c r="H34" s="8"/>
    </row>
    <row r="35" spans="1:8" ht="12.75">
      <c r="A35" s="3"/>
      <c r="B35" s="4"/>
      <c r="C35" s="4"/>
      <c r="D35" s="4"/>
      <c r="E35" s="4"/>
      <c r="F35" s="9"/>
      <c r="G35" s="9"/>
      <c r="H35" s="7"/>
    </row>
    <row r="36" spans="1:8" ht="12.75">
      <c r="A36" s="3"/>
      <c r="B36" s="4"/>
      <c r="C36" s="4"/>
      <c r="D36" s="4"/>
      <c r="E36" s="4"/>
      <c r="F36" s="14"/>
      <c r="G36" s="14"/>
      <c r="H36" s="8"/>
    </row>
    <row r="37" spans="1:8" ht="12.75">
      <c r="A37" s="3"/>
      <c r="B37" s="4"/>
      <c r="C37" s="4"/>
      <c r="D37" s="4"/>
      <c r="E37" s="4"/>
      <c r="F37" s="5"/>
      <c r="G37" s="15"/>
      <c r="H37" s="8"/>
    </row>
    <row r="38" spans="1:8" ht="12.75">
      <c r="A38" s="3"/>
      <c r="B38" s="4"/>
      <c r="C38" s="4"/>
      <c r="D38" s="4"/>
      <c r="E38" s="4"/>
      <c r="F38" s="5"/>
      <c r="G38" s="15"/>
      <c r="H38" s="8"/>
    </row>
    <row r="39" spans="1:8" ht="12.75">
      <c r="A39" s="3"/>
      <c r="B39" s="4"/>
      <c r="C39" s="4"/>
      <c r="D39" s="4"/>
      <c r="E39" s="4"/>
      <c r="F39" s="5"/>
      <c r="G39" s="15"/>
      <c r="H39" s="8"/>
    </row>
    <row r="40" spans="1:8" ht="12.75">
      <c r="A40" s="3"/>
      <c r="B40" s="4"/>
      <c r="C40" s="4"/>
      <c r="D40" s="4"/>
      <c r="E40" s="4"/>
      <c r="F40" s="5"/>
      <c r="G40" s="15"/>
      <c r="H40" s="8"/>
    </row>
    <row r="41" spans="1:8" ht="12.75">
      <c r="A41" s="3"/>
      <c r="B41" s="4"/>
      <c r="C41" s="4"/>
      <c r="D41" s="4"/>
      <c r="E41" s="4"/>
      <c r="F41" s="5"/>
      <c r="G41" s="15"/>
      <c r="H41" s="8"/>
    </row>
    <row r="42" spans="1:8" ht="12.75">
      <c r="A42" s="3"/>
      <c r="B42" s="4"/>
      <c r="C42" s="4"/>
      <c r="D42" s="4"/>
      <c r="E42" s="4"/>
      <c r="F42" s="5"/>
      <c r="G42" s="15"/>
      <c r="H42" s="8"/>
    </row>
    <row r="43" spans="1:8" ht="12.75">
      <c r="A43" s="3"/>
      <c r="B43" s="4"/>
      <c r="C43" s="4"/>
      <c r="D43" s="4"/>
      <c r="E43" s="4"/>
      <c r="F43" s="9"/>
      <c r="G43" s="9"/>
      <c r="H43" s="7"/>
    </row>
    <row r="44" spans="1:8" ht="12.75">
      <c r="A44" s="3"/>
      <c r="B44" s="4"/>
      <c r="C44" s="4"/>
      <c r="D44" s="4"/>
      <c r="E44" s="4"/>
      <c r="F44" s="5"/>
      <c r="G44" s="4"/>
      <c r="H44" s="8"/>
    </row>
    <row r="45" spans="1:8" ht="12.75">
      <c r="A45" s="3"/>
      <c r="B45" s="4"/>
      <c r="C45" s="4"/>
      <c r="D45" s="4"/>
      <c r="E45" s="4"/>
      <c r="F45" s="5"/>
      <c r="G45" s="4"/>
      <c r="H45" s="8"/>
    </row>
    <row r="46" spans="1:8" ht="12.75">
      <c r="A46" s="3"/>
      <c r="B46" s="4"/>
      <c r="C46" s="4"/>
      <c r="D46" s="4"/>
      <c r="E46" s="4"/>
      <c r="F46" s="5"/>
      <c r="G46" s="4"/>
      <c r="H46" s="8"/>
    </row>
    <row r="47" spans="1:8" ht="12.75">
      <c r="A47" s="3"/>
      <c r="B47" s="4"/>
      <c r="C47" s="4"/>
      <c r="D47" s="4"/>
      <c r="E47" s="4"/>
      <c r="F47" s="5"/>
      <c r="G47" s="4"/>
      <c r="H47" s="8"/>
    </row>
    <row r="48" spans="1:8" ht="12.75">
      <c r="A48" s="3"/>
      <c r="B48" s="4"/>
      <c r="C48" s="4"/>
      <c r="D48" s="4"/>
      <c r="E48" s="4"/>
      <c r="F48" s="5"/>
      <c r="G48" s="4"/>
      <c r="H48" s="8"/>
    </row>
    <row r="49" spans="1:8" ht="12.75">
      <c r="A49" s="3"/>
      <c r="B49" s="4"/>
      <c r="C49" s="4"/>
      <c r="D49" s="4"/>
      <c r="E49" s="4"/>
      <c r="F49" s="5"/>
      <c r="G49" s="4"/>
      <c r="H49" s="8"/>
    </row>
    <row r="50" spans="1:8" ht="12.75">
      <c r="A50" s="3"/>
      <c r="B50" s="4"/>
      <c r="C50" s="4"/>
      <c r="D50" s="4"/>
      <c r="E50" s="4"/>
      <c r="F50" s="9"/>
      <c r="G50" s="9"/>
      <c r="H50" s="7"/>
    </row>
    <row r="51" spans="1:8" ht="12.75">
      <c r="A51" s="3"/>
      <c r="B51" s="4"/>
      <c r="C51" s="4"/>
      <c r="D51" s="4"/>
      <c r="E51" s="4"/>
      <c r="F51" s="5"/>
      <c r="G51" s="6"/>
      <c r="H51" s="8"/>
    </row>
    <row r="52" spans="1:8" ht="12.75">
      <c r="A52" s="3"/>
      <c r="B52" s="4"/>
      <c r="C52" s="4"/>
      <c r="D52" s="4"/>
      <c r="E52" s="4"/>
      <c r="F52" s="5"/>
      <c r="G52" s="6"/>
      <c r="H52" s="8"/>
    </row>
    <row r="53" spans="1:8" ht="12.75">
      <c r="A53" s="3"/>
      <c r="B53" s="4"/>
      <c r="C53" s="4"/>
      <c r="D53" s="4"/>
      <c r="E53" s="4"/>
      <c r="F53" s="5"/>
      <c r="G53" s="6"/>
      <c r="H53" s="8"/>
    </row>
    <row r="54" spans="1:8" ht="12.75">
      <c r="A54" s="3"/>
      <c r="B54" s="4"/>
      <c r="C54" s="4"/>
      <c r="D54" s="4"/>
      <c r="E54" s="4"/>
      <c r="F54" s="5"/>
      <c r="G54" s="6"/>
      <c r="H54" s="8"/>
    </row>
    <row r="55" spans="1:8" ht="12.75">
      <c r="A55" s="3"/>
      <c r="B55" s="4"/>
      <c r="C55" s="4"/>
      <c r="D55" s="4"/>
      <c r="E55" s="4"/>
      <c r="F55" s="5"/>
      <c r="G55" s="6"/>
      <c r="H55" s="8"/>
    </row>
    <row r="56" spans="1:8" ht="12.75">
      <c r="A56" s="3"/>
      <c r="B56" s="4"/>
      <c r="C56" s="4"/>
      <c r="D56" s="4"/>
      <c r="E56" s="4"/>
      <c r="F56" s="5"/>
      <c r="G56" s="6"/>
      <c r="H56" s="8"/>
    </row>
    <row r="57" spans="1:8" ht="12.75">
      <c r="A57" s="3"/>
      <c r="B57" s="4"/>
      <c r="C57" s="4"/>
      <c r="D57" s="4"/>
      <c r="E57" s="4"/>
      <c r="F57" s="5"/>
      <c r="G57" s="6"/>
      <c r="H57" s="8"/>
    </row>
    <row r="58" spans="1:8" ht="12.75">
      <c r="A58" s="3"/>
      <c r="B58" s="13"/>
      <c r="C58" s="13"/>
      <c r="D58" s="13"/>
      <c r="E58" s="13"/>
      <c r="F58" s="9"/>
      <c r="G58" s="9"/>
      <c r="H58" s="7"/>
    </row>
    <row r="59" ht="12.75">
      <c r="A59" s="2"/>
    </row>
    <row r="62" ht="12.75">
      <c r="A62" s="2"/>
    </row>
  </sheetData>
  <sheetProtection/>
  <mergeCells count="10">
    <mergeCell ref="F1:H3"/>
    <mergeCell ref="B19:E19"/>
    <mergeCell ref="B20:E20"/>
    <mergeCell ref="A8:G8"/>
    <mergeCell ref="B21:E21"/>
    <mergeCell ref="B17:E17"/>
    <mergeCell ref="B18:E18"/>
    <mergeCell ref="A9:G9"/>
    <mergeCell ref="B15:E15"/>
    <mergeCell ref="B16:E16"/>
  </mergeCells>
  <printOptions/>
  <pageMargins left="0.984251968503937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3">
      <selection activeCell="F1" sqref="F1:H3"/>
    </sheetView>
  </sheetViews>
  <sheetFormatPr defaultColWidth="9.00390625" defaultRowHeight="12.75"/>
  <cols>
    <col min="1" max="1" width="32.25390625" style="0" customWidth="1"/>
    <col min="2" max="2" width="6.75390625" style="0" customWidth="1"/>
    <col min="3" max="3" width="6.375" style="0" customWidth="1"/>
    <col min="4" max="4" width="12.625" style="0" customWidth="1"/>
    <col min="5" max="5" width="0.12890625" style="0" customWidth="1"/>
    <col min="6" max="6" width="10.75390625" style="0" customWidth="1"/>
    <col min="7" max="7" width="11.75390625" style="0" customWidth="1"/>
    <col min="8" max="8" width="9.00390625" style="0" customWidth="1"/>
  </cols>
  <sheetData>
    <row r="1" spans="1:8" ht="15.75" customHeight="1">
      <c r="A1" s="55"/>
      <c r="B1" s="29"/>
      <c r="C1" s="29"/>
      <c r="D1" s="85"/>
      <c r="E1" s="85"/>
      <c r="F1" s="128" t="s">
        <v>226</v>
      </c>
      <c r="G1" s="128"/>
      <c r="H1" s="128"/>
    </row>
    <row r="2" spans="1:8" ht="15.75">
      <c r="A2" s="29"/>
      <c r="B2" s="29"/>
      <c r="C2" s="29"/>
      <c r="D2" s="85"/>
      <c r="E2" s="85"/>
      <c r="F2" s="128"/>
      <c r="G2" s="128"/>
      <c r="H2" s="128"/>
    </row>
    <row r="3" spans="1:8" ht="67.5" customHeight="1">
      <c r="A3" s="29"/>
      <c r="B3" s="29"/>
      <c r="C3" s="29"/>
      <c r="D3" s="85"/>
      <c r="E3" s="85"/>
      <c r="F3" s="128"/>
      <c r="G3" s="128"/>
      <c r="H3" s="128"/>
    </row>
    <row r="4" spans="1:8" ht="15.75">
      <c r="A4" s="55"/>
      <c r="B4" s="29"/>
      <c r="C4" s="29"/>
      <c r="D4" s="85"/>
      <c r="E4" s="85"/>
      <c r="F4" s="85"/>
      <c r="G4" s="85"/>
      <c r="H4" s="29"/>
    </row>
    <row r="5" spans="1:8" ht="6" customHeight="1">
      <c r="A5" s="55"/>
      <c r="B5" s="29"/>
      <c r="C5" s="29"/>
      <c r="D5" s="29"/>
      <c r="E5" s="29"/>
      <c r="F5" s="29"/>
      <c r="G5" s="29"/>
      <c r="H5" s="29"/>
    </row>
    <row r="6" spans="1:8" ht="15.75" hidden="1">
      <c r="A6" s="55"/>
      <c r="B6" s="29"/>
      <c r="C6" s="29"/>
      <c r="D6" s="29"/>
      <c r="E6" s="29"/>
      <c r="F6" s="29"/>
      <c r="G6" s="29"/>
      <c r="H6" s="29"/>
    </row>
    <row r="7" spans="1:8" ht="4.5" customHeight="1" hidden="1">
      <c r="A7" s="55"/>
      <c r="B7" s="29"/>
      <c r="C7" s="29"/>
      <c r="D7" s="29"/>
      <c r="E7" s="29"/>
      <c r="F7" s="29"/>
      <c r="G7" s="29"/>
      <c r="H7" s="29"/>
    </row>
    <row r="8" spans="1:8" ht="15.75" hidden="1">
      <c r="A8" s="29"/>
      <c r="B8" s="29"/>
      <c r="C8" s="29"/>
      <c r="D8" s="29"/>
      <c r="E8" s="29"/>
      <c r="F8" s="29"/>
      <c r="G8" s="29"/>
      <c r="H8" s="29"/>
    </row>
    <row r="9" spans="1:8" ht="57.75" customHeight="1" hidden="1">
      <c r="A9" s="149" t="s">
        <v>220</v>
      </c>
      <c r="B9" s="149"/>
      <c r="C9" s="149"/>
      <c r="D9" s="149"/>
      <c r="E9" s="149"/>
      <c r="F9" s="149"/>
      <c r="G9" s="149"/>
      <c r="H9" s="55"/>
    </row>
    <row r="10" spans="1:8" ht="44.25" customHeight="1" hidden="1">
      <c r="A10" s="149"/>
      <c r="B10" s="149"/>
      <c r="C10" s="149"/>
      <c r="D10" s="149"/>
      <c r="E10" s="149"/>
      <c r="F10" s="149"/>
      <c r="G10" s="149"/>
      <c r="H10" s="55"/>
    </row>
    <row r="11" spans="1:8" ht="43.5" customHeight="1">
      <c r="A11" s="149"/>
      <c r="B11" s="149"/>
      <c r="C11" s="149"/>
      <c r="D11" s="149"/>
      <c r="E11" s="149"/>
      <c r="F11" s="149"/>
      <c r="G11" s="149"/>
      <c r="H11" s="55"/>
    </row>
    <row r="12" spans="1:8" ht="48.75" customHeight="1">
      <c r="A12" s="149"/>
      <c r="B12" s="149"/>
      <c r="C12" s="149"/>
      <c r="D12" s="149"/>
      <c r="E12" s="149"/>
      <c r="F12" s="149"/>
      <c r="G12" s="149"/>
      <c r="H12" s="33"/>
    </row>
    <row r="13" spans="1:8" ht="15.75">
      <c r="A13" s="33"/>
      <c r="B13" s="33"/>
      <c r="C13" s="33"/>
      <c r="D13" s="33"/>
      <c r="E13" s="33"/>
      <c r="F13" s="33"/>
      <c r="G13" s="33"/>
      <c r="H13" s="33"/>
    </row>
    <row r="14" spans="1:8" ht="15.75">
      <c r="A14" s="29"/>
      <c r="B14" s="29"/>
      <c r="C14" s="29"/>
      <c r="D14" s="29"/>
      <c r="E14" s="29"/>
      <c r="F14" s="29"/>
      <c r="G14" s="30" t="s">
        <v>1</v>
      </c>
      <c r="H14" s="86"/>
    </row>
    <row r="15" spans="1:8" ht="82.5" customHeight="1">
      <c r="A15" s="57" t="s">
        <v>2</v>
      </c>
      <c r="B15" s="156" t="s">
        <v>140</v>
      </c>
      <c r="C15" s="156"/>
      <c r="D15" s="156"/>
      <c r="E15" s="156"/>
      <c r="F15" s="57" t="s">
        <v>32</v>
      </c>
      <c r="G15" s="102" t="s">
        <v>111</v>
      </c>
      <c r="H15" s="102" t="s">
        <v>31</v>
      </c>
    </row>
    <row r="16" spans="1:8" ht="15.75">
      <c r="A16" s="59">
        <v>1</v>
      </c>
      <c r="B16" s="131">
        <v>2</v>
      </c>
      <c r="C16" s="131"/>
      <c r="D16" s="131"/>
      <c r="E16" s="131"/>
      <c r="F16" s="59">
        <v>3</v>
      </c>
      <c r="G16" s="59">
        <v>4</v>
      </c>
      <c r="H16" s="89"/>
    </row>
    <row r="17" spans="1:8" ht="36.75" customHeight="1">
      <c r="A17" s="103" t="s">
        <v>113</v>
      </c>
      <c r="B17" s="146" t="s">
        <v>70</v>
      </c>
      <c r="C17" s="147"/>
      <c r="D17" s="147"/>
      <c r="E17" s="147"/>
      <c r="F17" s="114">
        <v>0</v>
      </c>
      <c r="G17" s="114">
        <v>-67.4</v>
      </c>
      <c r="H17" s="116"/>
    </row>
    <row r="18" spans="1:8" ht="15.75">
      <c r="A18" s="103" t="s">
        <v>45</v>
      </c>
      <c r="B18" s="146"/>
      <c r="C18" s="147"/>
      <c r="D18" s="147"/>
      <c r="E18" s="147"/>
      <c r="F18" s="114"/>
      <c r="G18" s="114"/>
      <c r="H18" s="116"/>
    </row>
    <row r="19" spans="1:8" ht="21" customHeight="1">
      <c r="A19" s="103" t="s">
        <v>46</v>
      </c>
      <c r="B19" s="146" t="s">
        <v>71</v>
      </c>
      <c r="C19" s="147"/>
      <c r="D19" s="147"/>
      <c r="E19" s="147"/>
      <c r="F19" s="114">
        <v>0</v>
      </c>
      <c r="G19" s="114">
        <v>0</v>
      </c>
      <c r="H19" s="116"/>
    </row>
    <row r="20" spans="1:8" ht="15.75">
      <c r="A20" s="103" t="s">
        <v>47</v>
      </c>
      <c r="B20" s="146"/>
      <c r="C20" s="147"/>
      <c r="D20" s="147"/>
      <c r="E20" s="147"/>
      <c r="F20" s="114"/>
      <c r="G20" s="116"/>
      <c r="H20" s="116"/>
    </row>
    <row r="21" spans="1:8" ht="78.75">
      <c r="A21" s="103" t="s">
        <v>107</v>
      </c>
      <c r="B21" s="146" t="s">
        <v>108</v>
      </c>
      <c r="C21" s="146"/>
      <c r="D21" s="146"/>
      <c r="E21" s="146"/>
      <c r="F21" s="114">
        <v>0</v>
      </c>
      <c r="G21" s="114">
        <v>0</v>
      </c>
      <c r="H21" s="116"/>
    </row>
    <row r="22" spans="1:8" ht="45.75" customHeight="1">
      <c r="A22" s="103" t="s">
        <v>109</v>
      </c>
      <c r="B22" s="146" t="s">
        <v>110</v>
      </c>
      <c r="C22" s="146"/>
      <c r="D22" s="146"/>
      <c r="E22" s="146"/>
      <c r="F22" s="114">
        <v>0</v>
      </c>
      <c r="G22" s="114">
        <v>0</v>
      </c>
      <c r="H22" s="116"/>
    </row>
    <row r="23" spans="1:8" ht="31.5">
      <c r="A23" s="103" t="s">
        <v>78</v>
      </c>
      <c r="B23" s="146"/>
      <c r="C23" s="146"/>
      <c r="D23" s="146"/>
      <c r="E23" s="146"/>
      <c r="F23" s="114"/>
      <c r="G23" s="114"/>
      <c r="H23" s="116"/>
    </row>
    <row r="24" spans="1:8" ht="15.75">
      <c r="A24" s="103" t="s">
        <v>47</v>
      </c>
      <c r="B24" s="146"/>
      <c r="C24" s="147"/>
      <c r="D24" s="147"/>
      <c r="E24" s="147"/>
      <c r="F24" s="114"/>
      <c r="G24" s="116"/>
      <c r="H24" s="116"/>
    </row>
    <row r="25" spans="1:8" ht="34.5" customHeight="1">
      <c r="A25" s="103" t="s">
        <v>112</v>
      </c>
      <c r="B25" s="146" t="s">
        <v>71</v>
      </c>
      <c r="C25" s="146"/>
      <c r="D25" s="146"/>
      <c r="E25" s="146"/>
      <c r="F25" s="114">
        <v>0</v>
      </c>
      <c r="G25" s="116">
        <v>-67.4</v>
      </c>
      <c r="H25" s="116"/>
    </row>
    <row r="26" spans="1:8" ht="47.25" customHeight="1">
      <c r="A26" s="103" t="s">
        <v>48</v>
      </c>
      <c r="B26" s="146" t="s">
        <v>49</v>
      </c>
      <c r="C26" s="147"/>
      <c r="D26" s="147"/>
      <c r="E26" s="147"/>
      <c r="F26" s="114">
        <v>-2198.425</v>
      </c>
      <c r="G26" s="114">
        <v>-2352.847</v>
      </c>
      <c r="H26" s="116">
        <f>G26*100/F26</f>
        <v>107.0242105143455</v>
      </c>
    </row>
    <row r="27" spans="1:8" ht="65.25" customHeight="1">
      <c r="A27" s="103" t="s">
        <v>50</v>
      </c>
      <c r="B27" s="146" t="s">
        <v>51</v>
      </c>
      <c r="C27" s="147"/>
      <c r="D27" s="147"/>
      <c r="E27" s="147"/>
      <c r="F27" s="114">
        <v>2285.425</v>
      </c>
      <c r="G27" s="114">
        <v>2285.424</v>
      </c>
      <c r="H27" s="116">
        <f>G27*100/F27</f>
        <v>99.99995624446218</v>
      </c>
    </row>
    <row r="28" spans="1:8" ht="15.75">
      <c r="A28" s="46"/>
      <c r="B28" s="43"/>
      <c r="C28" s="43"/>
      <c r="D28" s="43"/>
      <c r="E28" s="43"/>
      <c r="F28" s="44"/>
      <c r="G28" s="45"/>
      <c r="H28" s="87"/>
    </row>
    <row r="29" spans="1:8" ht="15.75">
      <c r="A29" s="46"/>
      <c r="B29" s="43"/>
      <c r="C29" s="43"/>
      <c r="D29" s="43"/>
      <c r="E29" s="43"/>
      <c r="F29" s="44"/>
      <c r="G29" s="45"/>
      <c r="H29" s="86"/>
    </row>
    <row r="30" spans="1:8" ht="15.75">
      <c r="A30" s="46"/>
      <c r="B30" s="43"/>
      <c r="C30" s="43"/>
      <c r="D30" s="43"/>
      <c r="E30" s="43"/>
      <c r="F30" s="44"/>
      <c r="G30" s="44"/>
      <c r="H30" s="86"/>
    </row>
    <row r="31" spans="1:8" ht="15.75">
      <c r="A31" s="46"/>
      <c r="B31" s="43"/>
      <c r="C31" s="43"/>
      <c r="D31" s="43"/>
      <c r="E31" s="43"/>
      <c r="F31" s="44"/>
      <c r="G31" s="43"/>
      <c r="H31" s="86"/>
    </row>
    <row r="32" spans="1:8" ht="15.75">
      <c r="A32" s="46"/>
      <c r="B32" s="43"/>
      <c r="C32" s="43"/>
      <c r="D32" s="43"/>
      <c r="E32" s="43"/>
      <c r="F32" s="44"/>
      <c r="G32" s="43"/>
      <c r="H32" s="86"/>
    </row>
    <row r="33" spans="1:8" ht="15.75">
      <c r="A33" s="46"/>
      <c r="B33" s="43"/>
      <c r="C33" s="43"/>
      <c r="D33" s="43"/>
      <c r="E33" s="43"/>
      <c r="F33" s="44"/>
      <c r="G33" s="43"/>
      <c r="H33" s="86"/>
    </row>
    <row r="34" spans="1:8" ht="15.75">
      <c r="A34" s="46"/>
      <c r="B34" s="43"/>
      <c r="C34" s="43"/>
      <c r="D34" s="43"/>
      <c r="E34" s="43"/>
      <c r="F34" s="44"/>
      <c r="G34" s="43"/>
      <c r="H34" s="86"/>
    </row>
    <row r="35" spans="1:8" ht="15.75">
      <c r="A35" s="46"/>
      <c r="B35" s="43"/>
      <c r="C35" s="43"/>
      <c r="D35" s="43"/>
      <c r="E35" s="43"/>
      <c r="F35" s="44"/>
      <c r="G35" s="43"/>
      <c r="H35" s="86"/>
    </row>
    <row r="36" spans="1:8" ht="15.75">
      <c r="A36" s="46"/>
      <c r="B36" s="43"/>
      <c r="C36" s="43"/>
      <c r="D36" s="43"/>
      <c r="E36" s="43"/>
      <c r="F36" s="44"/>
      <c r="G36" s="43"/>
      <c r="H36" s="86"/>
    </row>
    <row r="37" spans="1:8" ht="15.75">
      <c r="A37" s="46"/>
      <c r="B37" s="43"/>
      <c r="C37" s="43"/>
      <c r="D37" s="43"/>
      <c r="E37" s="43"/>
      <c r="F37" s="44"/>
      <c r="G37" s="44"/>
      <c r="H37" s="86"/>
    </row>
    <row r="38" spans="1:8" ht="15.75">
      <c r="A38" s="46"/>
      <c r="B38" s="43"/>
      <c r="C38" s="43"/>
      <c r="D38" s="43"/>
      <c r="E38" s="43"/>
      <c r="F38" s="44"/>
      <c r="G38" s="88"/>
      <c r="H38" s="86"/>
    </row>
    <row r="39" spans="1:8" ht="15.75">
      <c r="A39" s="46"/>
      <c r="B39" s="43"/>
      <c r="C39" s="43"/>
      <c r="D39" s="43"/>
      <c r="E39" s="43"/>
      <c r="F39" s="44"/>
      <c r="G39" s="88"/>
      <c r="H39" s="86"/>
    </row>
    <row r="40" spans="1:8" ht="15.75">
      <c r="A40" s="46"/>
      <c r="B40" s="43"/>
      <c r="C40" s="43"/>
      <c r="D40" s="43"/>
      <c r="E40" s="43"/>
      <c r="F40" s="44"/>
      <c r="G40" s="88"/>
      <c r="H40" s="86"/>
    </row>
    <row r="41" spans="1:8" ht="15.75">
      <c r="A41" s="46"/>
      <c r="B41" s="43"/>
      <c r="C41" s="43"/>
      <c r="D41" s="43"/>
      <c r="E41" s="43"/>
      <c r="F41" s="44"/>
      <c r="G41" s="88"/>
      <c r="H41" s="86"/>
    </row>
    <row r="42" spans="1:8" ht="15.75">
      <c r="A42" s="46"/>
      <c r="B42" s="43"/>
      <c r="C42" s="43"/>
      <c r="D42" s="43"/>
      <c r="E42" s="43"/>
      <c r="F42" s="44"/>
      <c r="G42" s="88"/>
      <c r="H42" s="86"/>
    </row>
    <row r="43" spans="1:8" ht="15.75">
      <c r="A43" s="46"/>
      <c r="B43" s="43"/>
      <c r="C43" s="43"/>
      <c r="D43" s="43"/>
      <c r="E43" s="43"/>
      <c r="F43" s="44"/>
      <c r="G43" s="88"/>
      <c r="H43" s="86"/>
    </row>
    <row r="44" spans="1:8" ht="12.75">
      <c r="A44" s="3"/>
      <c r="B44" s="4"/>
      <c r="C44" s="4"/>
      <c r="D44" s="4"/>
      <c r="E44" s="4"/>
      <c r="F44" s="5"/>
      <c r="G44" s="6"/>
      <c r="H44" s="8"/>
    </row>
    <row r="45" spans="1:8" ht="12.75">
      <c r="A45" s="3"/>
      <c r="B45" s="13"/>
      <c r="C45" s="13"/>
      <c r="D45" s="13"/>
      <c r="E45" s="13"/>
      <c r="F45" s="9"/>
      <c r="G45" s="9"/>
      <c r="H45" s="7"/>
    </row>
    <row r="46" ht="12.75">
      <c r="A46" s="2"/>
    </row>
    <row r="49" ht="12.75">
      <c r="A49" s="2"/>
    </row>
  </sheetData>
  <sheetProtection/>
  <mergeCells count="15">
    <mergeCell ref="B27:E27"/>
    <mergeCell ref="B21:E21"/>
    <mergeCell ref="B22:E22"/>
    <mergeCell ref="B23:E23"/>
    <mergeCell ref="B24:E24"/>
    <mergeCell ref="B25:E25"/>
    <mergeCell ref="B15:E15"/>
    <mergeCell ref="B16:E16"/>
    <mergeCell ref="A9:G12"/>
    <mergeCell ref="F1:H3"/>
    <mergeCell ref="B26:E26"/>
    <mergeCell ref="B17:E17"/>
    <mergeCell ref="B18:E18"/>
    <mergeCell ref="B19:E19"/>
    <mergeCell ref="B20:E20"/>
  </mergeCells>
  <printOptions/>
  <pageMargins left="0.984251968503937" right="0.1968503937007874" top="0.1968503937007874" bottom="0.1968503937007874" header="0.5118110236220472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9">
      <selection activeCell="G13" sqref="G13"/>
    </sheetView>
  </sheetViews>
  <sheetFormatPr defaultColWidth="9.00390625" defaultRowHeight="12.75"/>
  <cols>
    <col min="1" max="1" width="39.00390625" style="0" customWidth="1"/>
    <col min="2" max="2" width="11.25390625" style="0" customWidth="1"/>
    <col min="3" max="3" width="10.125" style="0" customWidth="1"/>
    <col min="4" max="4" width="8.75390625" style="0" customWidth="1"/>
    <col min="5" max="5" width="10.125" style="0" customWidth="1"/>
    <col min="6" max="6" width="9.00390625" style="0" customWidth="1"/>
    <col min="7" max="8" width="13.875" style="0" customWidth="1"/>
  </cols>
  <sheetData>
    <row r="2" spans="1:6" ht="15.75">
      <c r="A2" s="157" t="s">
        <v>95</v>
      </c>
      <c r="B2" s="157"/>
      <c r="C2" s="157"/>
      <c r="D2" s="157"/>
      <c r="E2" s="157"/>
      <c r="F2" s="157"/>
    </row>
    <row r="3" spans="1:6" ht="15.75">
      <c r="A3" s="157" t="s">
        <v>96</v>
      </c>
      <c r="B3" s="157"/>
      <c r="C3" s="157"/>
      <c r="D3" s="157"/>
      <c r="E3" s="157"/>
      <c r="F3" s="157"/>
    </row>
    <row r="4" spans="1:6" ht="15.75">
      <c r="A4" s="157" t="s">
        <v>222</v>
      </c>
      <c r="B4" s="157"/>
      <c r="C4" s="157"/>
      <c r="D4" s="157"/>
      <c r="E4" s="157"/>
      <c r="F4" s="157"/>
    </row>
    <row r="5" spans="1:6" ht="12.75">
      <c r="A5" s="1"/>
      <c r="B5" s="1"/>
      <c r="C5" s="1"/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95.25" thickBot="1">
      <c r="A7" s="20" t="s">
        <v>2</v>
      </c>
      <c r="B7" s="53" t="s">
        <v>221</v>
      </c>
      <c r="C7" s="31" t="s">
        <v>223</v>
      </c>
      <c r="D7" s="31" t="s">
        <v>89</v>
      </c>
      <c r="E7" s="31" t="s">
        <v>90</v>
      </c>
      <c r="F7" s="31" t="s">
        <v>91</v>
      </c>
    </row>
    <row r="8" spans="1:6" ht="16.5" thickBo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</row>
    <row r="9" spans="1:6" ht="19.5" customHeight="1">
      <c r="A9" s="54" t="s">
        <v>87</v>
      </c>
      <c r="B9" s="35">
        <f>B10+B19</f>
        <v>2198.425</v>
      </c>
      <c r="C9" s="35">
        <f>C10+C19+C17</f>
        <v>2352.84</v>
      </c>
      <c r="D9" s="35"/>
      <c r="E9" s="35">
        <f>C9-B9</f>
        <v>154.41499999999996</v>
      </c>
      <c r="F9" s="36">
        <f aca="true" t="shared" si="0" ref="F9:F16">C9*100/B9</f>
        <v>107.02389210457486</v>
      </c>
    </row>
    <row r="10" spans="1:6" ht="18" customHeight="1">
      <c r="A10" s="39" t="s">
        <v>88</v>
      </c>
      <c r="B10" s="21">
        <f>B11+B13+B14+B15+B16+B18</f>
        <v>1041.325</v>
      </c>
      <c r="C10" s="21">
        <f>C11+C13+C14+C15+C16+C18+C12</f>
        <v>1195.24</v>
      </c>
      <c r="D10" s="21">
        <f>C10*100/C9</f>
        <v>50.79988439502898</v>
      </c>
      <c r="E10" s="21">
        <f aca="true" t="shared" si="1" ref="E10:E27">C10-B10</f>
        <v>153.91499999999996</v>
      </c>
      <c r="F10" s="22">
        <f t="shared" si="0"/>
        <v>114.78068806568554</v>
      </c>
    </row>
    <row r="11" spans="1:7" ht="15.75" customHeight="1">
      <c r="A11" s="47" t="s">
        <v>35</v>
      </c>
      <c r="B11" s="24">
        <v>34</v>
      </c>
      <c r="C11" s="24">
        <v>23.58</v>
      </c>
      <c r="D11" s="24">
        <f>C11*100/C9</f>
        <v>1.002193094303055</v>
      </c>
      <c r="E11" s="24">
        <f t="shared" si="1"/>
        <v>-10.420000000000002</v>
      </c>
      <c r="F11" s="25">
        <f t="shared" si="0"/>
        <v>69.3529411764706</v>
      </c>
      <c r="G11" s="32"/>
    </row>
    <row r="12" spans="1:7" ht="15.75" customHeight="1">
      <c r="A12" s="47" t="s">
        <v>224</v>
      </c>
      <c r="B12" s="24">
        <v>0</v>
      </c>
      <c r="C12" s="24">
        <v>2.7</v>
      </c>
      <c r="D12" s="24"/>
      <c r="E12" s="24">
        <f t="shared" si="1"/>
        <v>2.7</v>
      </c>
      <c r="F12" s="25"/>
      <c r="G12" s="32"/>
    </row>
    <row r="13" spans="1:7" ht="15.75" customHeight="1">
      <c r="A13" s="23" t="s">
        <v>105</v>
      </c>
      <c r="B13" s="24">
        <v>117</v>
      </c>
      <c r="C13" s="24">
        <v>116.7</v>
      </c>
      <c r="D13" s="24">
        <f>C13*100/C9</f>
        <v>4.959963278420972</v>
      </c>
      <c r="E13" s="24">
        <f t="shared" si="1"/>
        <v>-0.29999999999999716</v>
      </c>
      <c r="F13" s="25">
        <f t="shared" si="0"/>
        <v>99.74358974358974</v>
      </c>
      <c r="G13" s="32"/>
    </row>
    <row r="14" spans="1:7" ht="15.75" customHeight="1">
      <c r="A14" s="23" t="s">
        <v>37</v>
      </c>
      <c r="B14" s="24">
        <v>685</v>
      </c>
      <c r="C14" s="125">
        <v>1027.987</v>
      </c>
      <c r="D14" s="40">
        <f>C14*100/C9</f>
        <v>43.691326227027766</v>
      </c>
      <c r="E14" s="24">
        <f t="shared" si="1"/>
        <v>342.9870000000001</v>
      </c>
      <c r="F14" s="25">
        <f t="shared" si="0"/>
        <v>150.07109489051098</v>
      </c>
      <c r="G14" s="32"/>
    </row>
    <row r="15" spans="1:7" ht="15.75" customHeight="1">
      <c r="A15" s="23" t="s">
        <v>38</v>
      </c>
      <c r="B15" s="24">
        <v>0.3</v>
      </c>
      <c r="C15" s="24">
        <v>3.3</v>
      </c>
      <c r="D15" s="24">
        <f>C15*100/C9</f>
        <v>0.1402560310093334</v>
      </c>
      <c r="E15" s="24">
        <f t="shared" si="1"/>
        <v>3</v>
      </c>
      <c r="F15" s="50">
        <f t="shared" si="0"/>
        <v>1100</v>
      </c>
      <c r="G15" s="32"/>
    </row>
    <row r="16" spans="1:6" s="27" customFormat="1" ht="45" customHeight="1">
      <c r="A16" s="23" t="s">
        <v>39</v>
      </c>
      <c r="B16" s="24">
        <v>6</v>
      </c>
      <c r="C16" s="24">
        <v>5.94</v>
      </c>
      <c r="D16" s="24">
        <f>C16*100/C9</f>
        <v>0.2524608558168001</v>
      </c>
      <c r="E16" s="24">
        <f t="shared" si="1"/>
        <v>-0.05999999999999961</v>
      </c>
      <c r="F16" s="25">
        <f t="shared" si="0"/>
        <v>99</v>
      </c>
    </row>
    <row r="17" spans="1:6" s="27" customFormat="1" ht="36.75" customHeight="1">
      <c r="A17" s="23" t="s">
        <v>106</v>
      </c>
      <c r="B17" s="24">
        <v>0</v>
      </c>
      <c r="C17" s="24">
        <v>0.5</v>
      </c>
      <c r="D17" s="24">
        <f>C17*100/C9</f>
        <v>0.02125091378929294</v>
      </c>
      <c r="E17" s="24">
        <f t="shared" si="1"/>
        <v>0.5</v>
      </c>
      <c r="F17" s="25"/>
    </row>
    <row r="18" spans="1:6" s="27" customFormat="1" ht="15.75" customHeight="1">
      <c r="A18" s="23" t="s">
        <v>75</v>
      </c>
      <c r="B18" s="24">
        <v>199.025</v>
      </c>
      <c r="C18" s="24">
        <v>15.033</v>
      </c>
      <c r="D18" s="24">
        <f>C18*100/C9</f>
        <v>0.6389299739888815</v>
      </c>
      <c r="E18" s="24"/>
      <c r="F18" s="25">
        <f aca="true" t="shared" si="2" ref="F18:F27">C18*100/B18</f>
        <v>7.553322446928777</v>
      </c>
    </row>
    <row r="19" spans="1:6" s="27" customFormat="1" ht="15.75" customHeight="1">
      <c r="A19" s="39" t="s">
        <v>40</v>
      </c>
      <c r="B19" s="21">
        <v>1157.1</v>
      </c>
      <c r="C19" s="21">
        <v>1157.1</v>
      </c>
      <c r="D19" s="21">
        <f>C19*100/C9</f>
        <v>49.17886469118171</v>
      </c>
      <c r="E19" s="21">
        <f t="shared" si="1"/>
        <v>0</v>
      </c>
      <c r="F19" s="22">
        <f t="shared" si="2"/>
        <v>100</v>
      </c>
    </row>
    <row r="20" spans="1:7" s="27" customFormat="1" ht="38.25" customHeight="1">
      <c r="A20" s="39" t="s">
        <v>92</v>
      </c>
      <c r="B20" s="127">
        <f>B21+B22+B23+B24+B25+B26+B27</f>
        <v>2285.421</v>
      </c>
      <c r="C20" s="127">
        <f>C21+C22+C23+C24+C25+C26+C27</f>
        <v>2285.42</v>
      </c>
      <c r="D20" s="41"/>
      <c r="E20" s="127">
        <f t="shared" si="1"/>
        <v>-0.0009999999997489795</v>
      </c>
      <c r="F20" s="51">
        <f t="shared" si="2"/>
        <v>99.99995624438561</v>
      </c>
      <c r="G20" s="37"/>
    </row>
    <row r="21" spans="1:6" s="27" customFormat="1" ht="15.75">
      <c r="A21" s="47" t="s">
        <v>19</v>
      </c>
      <c r="B21" s="126">
        <v>1842.143</v>
      </c>
      <c r="C21" s="126">
        <v>1842.142</v>
      </c>
      <c r="D21" s="47"/>
      <c r="E21" s="127">
        <f t="shared" si="1"/>
        <v>-0.0009999999999763531</v>
      </c>
      <c r="F21" s="52">
        <f t="shared" si="2"/>
        <v>99.99994571539777</v>
      </c>
    </row>
    <row r="22" spans="1:6" s="27" customFormat="1" ht="15.75">
      <c r="A22" s="47" t="s">
        <v>23</v>
      </c>
      <c r="B22" s="47">
        <v>29</v>
      </c>
      <c r="C22" s="47">
        <v>29</v>
      </c>
      <c r="D22" s="47"/>
      <c r="E22" s="47">
        <f t="shared" si="1"/>
        <v>0</v>
      </c>
      <c r="F22" s="52">
        <f t="shared" si="2"/>
        <v>100</v>
      </c>
    </row>
    <row r="23" spans="1:6" s="27" customFormat="1" ht="31.5">
      <c r="A23" s="48" t="s">
        <v>125</v>
      </c>
      <c r="B23" s="126">
        <v>32.928</v>
      </c>
      <c r="C23" s="126">
        <v>32.928</v>
      </c>
      <c r="D23" s="47"/>
      <c r="E23" s="47"/>
      <c r="F23" s="52"/>
    </row>
    <row r="24" spans="1:6" s="27" customFormat="1" ht="15.75">
      <c r="A24" s="48" t="s">
        <v>101</v>
      </c>
      <c r="B24" s="47">
        <v>306.4</v>
      </c>
      <c r="C24" s="47">
        <v>306.4</v>
      </c>
      <c r="D24" s="47"/>
      <c r="E24" s="47">
        <f t="shared" si="1"/>
        <v>0</v>
      </c>
      <c r="F24" s="52">
        <f t="shared" si="2"/>
        <v>100</v>
      </c>
    </row>
    <row r="25" spans="1:6" s="27" customFormat="1" ht="15.75">
      <c r="A25" s="47" t="s">
        <v>93</v>
      </c>
      <c r="B25" s="126">
        <v>11.15</v>
      </c>
      <c r="C25" s="126">
        <v>11.15</v>
      </c>
      <c r="D25" s="47"/>
      <c r="E25" s="47">
        <f t="shared" si="1"/>
        <v>0</v>
      </c>
      <c r="F25" s="52">
        <f t="shared" si="2"/>
        <v>100</v>
      </c>
    </row>
    <row r="26" spans="1:6" s="27" customFormat="1" ht="31.5">
      <c r="A26" s="48" t="s">
        <v>94</v>
      </c>
      <c r="B26" s="47">
        <v>11.2</v>
      </c>
      <c r="C26" s="47">
        <v>11.2</v>
      </c>
      <c r="D26" s="47"/>
      <c r="E26" s="47">
        <f t="shared" si="1"/>
        <v>0</v>
      </c>
      <c r="F26" s="52">
        <f t="shared" si="2"/>
        <v>100</v>
      </c>
    </row>
    <row r="27" spans="1:6" s="27" customFormat="1" ht="16.5" thickBot="1">
      <c r="A27" s="49" t="s">
        <v>26</v>
      </c>
      <c r="B27" s="49">
        <v>52.6</v>
      </c>
      <c r="C27" s="49">
        <v>52.6</v>
      </c>
      <c r="D27" s="49"/>
      <c r="E27" s="49">
        <f t="shared" si="1"/>
        <v>0</v>
      </c>
      <c r="F27" s="42">
        <f t="shared" si="2"/>
        <v>100</v>
      </c>
    </row>
    <row r="28" spans="1:6" s="27" customFormat="1" ht="15.75">
      <c r="A28" s="29"/>
      <c r="B28" s="29"/>
      <c r="C28" s="29"/>
      <c r="D28" s="29"/>
      <c r="E28" s="29"/>
      <c r="F28" s="29"/>
    </row>
    <row r="29" s="27" customFormat="1" ht="15"/>
    <row r="30" s="27" customFormat="1" ht="15"/>
    <row r="31" s="27" customFormat="1" ht="15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5" sqref="G7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1638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Любовь Ивановна</cp:lastModifiedBy>
  <cp:lastPrinted>2017-03-23T04:57:21Z</cp:lastPrinted>
  <dcterms:created xsi:type="dcterms:W3CDTF">2006-11-17T05:34:21Z</dcterms:created>
  <dcterms:modified xsi:type="dcterms:W3CDTF">2018-04-28T01:53:15Z</dcterms:modified>
  <cp:category/>
  <cp:version/>
  <cp:contentType/>
  <cp:contentStatus/>
</cp:coreProperties>
</file>